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مزايا" sheetId="1" state="visible" r:id="rId1"/>
    <sheet xmlns:r="http://schemas.openxmlformats.org/officeDocument/2006/relationships" name="اختيارات الموظفين" sheetId="2" state="visible" r:id="rId2"/>
    <sheet xmlns:r="http://schemas.openxmlformats.org/officeDocument/2006/relationships" name="الملخ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3B123F"/>
      <sz val="10"/>
    </font>
    <font>
      <name val="Arial"/>
      <color rgb="007A6F7D"/>
      <sz val="9"/>
    </font>
    <font>
      <name val="Arial"/>
      <b val="1"/>
      <color rgb="00000000"/>
      <sz val="10"/>
    </font>
    <font>
      <name val="Arial"/>
      <b val="1"/>
      <color rgb="00FFFFFF"/>
      <sz val="9"/>
    </font>
    <font>
      <name val="Arial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F3E9D2"/>
      </patternFill>
    </fill>
    <fill>
      <patternFill patternType="solid">
        <fgColor rgb="005A2B60"/>
      </patternFill>
    </fill>
  </fills>
  <borders count="5">
    <border>
      <left/>
      <right/>
      <top/>
      <bottom/>
      <diagonal/>
    </border>
    <border>
      <left style="thin">
        <color rgb="00E5E1D8"/>
      </left>
      <right style="thin">
        <color rgb="00E5E1D8"/>
      </right>
      <top style="thin">
        <color rgb="00E5E1D8"/>
      </top>
      <bottom style="thin">
        <color rgb="00E5E1D8"/>
      </bottom>
    </border>
    <border>
      <left/>
      <right/>
      <top style="thin">
        <color rgb="00E5E1D8"/>
      </top>
      <bottom/>
      <diagonal/>
    </border>
    <border>
      <left/>
      <right style="thin">
        <color rgb="00E5E1D8"/>
      </right>
      <top style="thin">
        <color rgb="00E5E1D8"/>
      </top>
      <bottom/>
      <diagonal/>
    </border>
    <border>
      <left/>
      <right style="thin">
        <color rgb="00E5E1D8"/>
      </right>
      <top style="thin">
        <color rgb="00E5E1D8"/>
      </top>
      <bottom style="thin">
        <color rgb="00E5E1D8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right" vertical="center" wrapText="1" readingOrder="2"/>
    </xf>
    <xf numFmtId="0" fontId="0" fillId="3" borderId="0" pivotButton="0" quotePrefix="0" xfId="0"/>
    <xf numFmtId="0" fontId="3" fillId="0" borderId="0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0" fillId="0" borderId="4" pivotButton="0" quotePrefix="0" xfId="0"/>
    <xf numFmtId="0" fontId="2" fillId="4" borderId="1" applyAlignment="1" pivotButton="0" quotePrefix="0" xfId="0">
      <alignment horizontal="center" vertical="center" wrapText="1" readingOrder="2"/>
    </xf>
    <xf numFmtId="0" fontId="5" fillId="5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0" fontId="2" fillId="4" borderId="1" applyAlignment="1" pivotButton="0" quotePrefix="0" xfId="0">
      <alignment horizontal="right" vertical="center" wrapText="1" readingOrder="2"/>
    </xf>
    <xf numFmtId="3" fontId="2" fillId="4" borderId="1" applyAlignment="1" pivotButton="0" quotePrefix="0" xfId="0">
      <alignment horizontal="center" vertical="center" wrapText="1" readingOrder="2"/>
    </xf>
    <xf numFmtId="3" fontId="6" fillId="0" borderId="1" applyAlignment="1" pivotButton="0" quotePrefix="0" xfId="0">
      <alignment horizontal="center" vertical="center" wrapText="1" readingOrder="2"/>
    </xf>
    <xf numFmtId="3" fontId="4" fillId="0" borderId="1" applyAlignment="1" pivotButton="0" quotePrefix="0" xfId="0">
      <alignment horizontal="center" vertical="center" wrapText="1" readingOrder="2"/>
    </xf>
    <xf numFmtId="164" fontId="4" fillId="0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9" fontId="4" fillId="0" borderId="1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2">
    <dxf>
      <font>
        <name val="Arial"/>
        <b val="1"/>
        <color rgb="003F6B52"/>
      </font>
      <fill>
        <patternFill patternType="solid">
          <fgColor rgb="00E6F0E8"/>
        </patternFill>
      </fill>
    </dxf>
    <dxf>
      <font>
        <name val="Arial"/>
        <b val="1"/>
        <color rgb="009A3F39"/>
      </font>
      <fill>
        <patternFill patternType="solid">
          <fgColor rgb="00F7E7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8" customWidth="1" min="3" max="3"/>
    <col width="18" customWidth="1" min="4" max="4"/>
    <col width="30" customWidth="1" min="5" max="5"/>
  </cols>
  <sheetData>
    <row r="1" ht="30" customHeight="1">
      <c r="A1" s="1" t="inlineStr">
        <is>
          <t>nerp.sa — حاسبة المزايا المرنة (Flexible Benefits / Cafeteria Plan)</t>
        </is>
      </c>
      <c r="B1" s="2" t="n"/>
      <c r="C1" s="2" t="n"/>
      <c r="D1" s="2" t="n"/>
      <c r="E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  <c r="E2" s="4" t="n"/>
    </row>
    <row r="3" ht="52" customHeight="1">
      <c r="A3" s="5" t="inlineStr">
        <is>
          <t>المزايا المرنة تتيح لكل موظف اختيار المزايا التي تناسبه من قائمة، ضمن ميزانية نقاط محددة. حدد هنا المزايا المتاحة، وتكلفة كل ميزة بالنقاط (نقطة = ريال مثلًا)، وأقصى عدد يمكن اختياره منها. المزايا الإلزامية نظامًا (مثل التأمين الطبي الأساسي) خارج هذه القائمة دائمًا.</t>
        </is>
      </c>
    </row>
    <row r="5">
      <c r="A5" s="6" t="inlineStr">
        <is>
          <t>قيمة النقطة (ريال)</t>
        </is>
      </c>
      <c r="B5" s="7" t="n"/>
      <c r="C5" s="8" t="n">
        <v>1</v>
      </c>
    </row>
    <row r="6" ht="30" customHeight="1">
      <c r="A6" s="9" t="inlineStr">
        <is>
          <t>#</t>
        </is>
      </c>
      <c r="B6" s="9" t="inlineStr">
        <is>
          <t>الميزة</t>
        </is>
      </c>
      <c r="C6" s="9" t="inlineStr">
        <is>
          <t>التكلفة (نقطة)</t>
        </is>
      </c>
      <c r="D6" s="9" t="inlineStr">
        <is>
          <t>الحد الأقصى للاختيار</t>
        </is>
      </c>
      <c r="E6" s="9" t="inlineStr">
        <is>
          <t>ملاحظات</t>
        </is>
      </c>
    </row>
    <row r="7">
      <c r="A7" s="10" t="n">
        <v>1</v>
      </c>
      <c r="B7" s="11" t="inlineStr">
        <is>
          <t>ترقية التأمين الطبي لفئة أعلى</t>
        </is>
      </c>
      <c r="C7" s="12" t="n">
        <v>300</v>
      </c>
      <c r="D7" s="8" t="n">
        <v>1</v>
      </c>
      <c r="E7" s="11" t="n"/>
    </row>
    <row r="8">
      <c r="A8" s="10" t="n">
        <v>2</v>
      </c>
      <c r="B8" s="11" t="inlineStr">
        <is>
          <t>إضافة أفراد الأسرة للتأمين (للفرد)</t>
        </is>
      </c>
      <c r="C8" s="12" t="n">
        <v>250</v>
      </c>
      <c r="D8" s="8" t="n">
        <v>4</v>
      </c>
      <c r="E8" s="11" t="n"/>
    </row>
    <row r="9">
      <c r="A9" s="10" t="n">
        <v>3</v>
      </c>
      <c r="B9" s="11" t="inlineStr">
        <is>
          <t>عضوية نادٍ رياضي</t>
        </is>
      </c>
      <c r="C9" s="12" t="n">
        <v>150</v>
      </c>
      <c r="D9" s="8" t="n">
        <v>1</v>
      </c>
      <c r="E9" s="11" t="n"/>
    </row>
    <row r="10">
      <c r="A10" s="10" t="n">
        <v>4</v>
      </c>
      <c r="B10" s="11" t="inlineStr">
        <is>
          <t>بدل تعليم أو دورات مهنية</t>
        </is>
      </c>
      <c r="C10" s="12" t="n">
        <v>400</v>
      </c>
      <c r="D10" s="8" t="n">
        <v>1</v>
      </c>
      <c r="E10" s="11" t="n"/>
    </row>
    <row r="11">
      <c r="A11" s="10" t="n">
        <v>5</v>
      </c>
      <c r="B11" s="11" t="inlineStr">
        <is>
          <t>يوم إجازة إضافي</t>
        </is>
      </c>
      <c r="C11" s="12" t="n">
        <v>120</v>
      </c>
      <c r="D11" s="8" t="n">
        <v>5</v>
      </c>
      <c r="E11" s="11" t="n"/>
    </row>
    <row r="12">
      <c r="A12" s="10" t="n">
        <v>6</v>
      </c>
      <c r="B12" s="11" t="inlineStr">
        <is>
          <t>بدل اتصالات وإنترنت</t>
        </is>
      </c>
      <c r="C12" s="12" t="n">
        <v>80</v>
      </c>
      <c r="D12" s="8" t="n">
        <v>1</v>
      </c>
      <c r="E12" s="11" t="n"/>
    </row>
    <row r="13">
      <c r="A13" s="10" t="n">
        <v>7</v>
      </c>
      <c r="B13" s="11" t="inlineStr">
        <is>
          <t>مساهمة إضافية في خطة الادخار</t>
        </is>
      </c>
      <c r="C13" s="12" t="n">
        <v>200</v>
      </c>
      <c r="D13" s="8" t="n">
        <v>3</v>
      </c>
      <c r="E13" s="11" t="n"/>
    </row>
    <row r="14">
      <c r="A14" s="10" t="n">
        <v>8</v>
      </c>
      <c r="B14" s="11" t="inlineStr">
        <is>
          <t>اشتراك منصة تعلم إلكتروني</t>
        </is>
      </c>
      <c r="C14" s="12" t="n">
        <v>60</v>
      </c>
      <c r="D14" s="8" t="n">
        <v>1</v>
      </c>
      <c r="E14" s="11" t="n"/>
    </row>
    <row r="15">
      <c r="A15" s="10" t="n">
        <v>9</v>
      </c>
      <c r="B15" s="11" t="n"/>
      <c r="C15" s="12" t="n"/>
      <c r="D15" s="8" t="n"/>
      <c r="E15" s="11" t="n"/>
    </row>
    <row r="16">
      <c r="A16" s="10" t="n">
        <v>10</v>
      </c>
      <c r="B16" s="11" t="n"/>
      <c r="C16" s="12" t="n"/>
      <c r="D16" s="8" t="n"/>
      <c r="E16" s="11" t="n"/>
    </row>
  </sheetData>
  <mergeCells count="4">
    <mergeCell ref="A2:E2"/>
    <mergeCell ref="A1:E1"/>
    <mergeCell ref="A5:B5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6"/>
  <sheetViews>
    <sheetView showGridLines="0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2" customWidth="1" min="13" max="13"/>
    <col width="12" customWidth="1" min="14" max="14"/>
    <col width="26" customWidth="1" min="15" max="15"/>
  </cols>
  <sheetData>
    <row r="1" ht="30" customHeight="1">
      <c r="A1" s="1" t="inlineStr">
        <is>
          <t>nerp.sa — اختيارات الموظفين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3" ht="34" customHeight="1">
      <c r="A3" s="5" t="inlineStr">
        <is>
          <t>اكتب ميزانية كل موظف بالنقاط (قد تختلف حسب الدرجة)، ثم عدد ما يختاره من كل ميزة. تُحسب النقاط المستخدمة والمتبقية، وينبهك إذا تجاوز الميزانية أو الحد الأقصى لميزة.</t>
        </is>
      </c>
    </row>
    <row r="4">
      <c r="A4" s="6" t="inlineStr">
        <is>
          <t>الحد الأقصى</t>
        </is>
      </c>
      <c r="B4" s="6" t="inlineStr"/>
      <c r="C4" s="10">
        <f>IF('قائمة المزايا'!D7="",0,'قائمة المزايا'!D7)</f>
        <v/>
      </c>
      <c r="D4" s="10">
        <f>IF('قائمة المزايا'!D8="",0,'قائمة المزايا'!D8)</f>
        <v/>
      </c>
      <c r="E4" s="10">
        <f>IF('قائمة المزايا'!D9="",0,'قائمة المزايا'!D9)</f>
        <v/>
      </c>
      <c r="F4" s="10">
        <f>IF('قائمة المزايا'!D10="",0,'قائمة المزايا'!D10)</f>
        <v/>
      </c>
      <c r="G4" s="10">
        <f>IF('قائمة المزايا'!D11="",0,'قائمة المزايا'!D11)</f>
        <v/>
      </c>
      <c r="H4" s="10">
        <f>IF('قائمة المزايا'!D12="",0,'قائمة المزايا'!D12)</f>
        <v/>
      </c>
      <c r="I4" s="10">
        <f>IF('قائمة المزايا'!D13="",0,'قائمة المزايا'!D13)</f>
        <v/>
      </c>
      <c r="J4" s="10">
        <f>IF('قائمة المزايا'!D14="",0,'قائمة المزايا'!D14)</f>
        <v/>
      </c>
      <c r="K4" s="10">
        <f>IF('قائمة المزايا'!D15="",0,'قائمة المزايا'!D15)</f>
        <v/>
      </c>
      <c r="L4" s="10">
        <f>IF('قائمة المزايا'!D16="",0,'قائمة المزايا'!D16)</f>
        <v/>
      </c>
    </row>
    <row r="5">
      <c r="A5" s="6" t="inlineStr">
        <is>
          <t>التكلفة</t>
        </is>
      </c>
      <c r="B5" s="6" t="inlineStr"/>
      <c r="C5" s="13">
        <f>IF('قائمة المزايا'!C7="","",'قائمة المزايا'!C7)</f>
        <v/>
      </c>
      <c r="D5" s="13">
        <f>IF('قائمة المزايا'!C8="","",'قائمة المزايا'!C8)</f>
        <v/>
      </c>
      <c r="E5" s="13">
        <f>IF('قائمة المزايا'!C9="","",'قائمة المزايا'!C9)</f>
        <v/>
      </c>
      <c r="F5" s="13">
        <f>IF('قائمة المزايا'!C10="","",'قائمة المزايا'!C10)</f>
        <v/>
      </c>
      <c r="G5" s="13">
        <f>IF('قائمة المزايا'!C11="","",'قائمة المزايا'!C11)</f>
        <v/>
      </c>
      <c r="H5" s="13">
        <f>IF('قائمة المزايا'!C12="","",'قائمة المزايا'!C12)</f>
        <v/>
      </c>
      <c r="I5" s="13">
        <f>IF('قائمة المزايا'!C13="","",'قائمة المزايا'!C13)</f>
        <v/>
      </c>
      <c r="J5" s="13">
        <f>IF('قائمة المزايا'!C14="","",'قائمة المزايا'!C14)</f>
        <v/>
      </c>
      <c r="K5" s="13">
        <f>IF('قائمة المزايا'!C15="","",'قائمة المزايا'!C15)</f>
        <v/>
      </c>
      <c r="L5" s="13">
        <f>IF('قائمة المزايا'!C16="","",'قائمة المزايا'!C16)</f>
        <v/>
      </c>
    </row>
    <row r="6" ht="56" customHeight="1">
      <c r="A6" s="9" t="inlineStr">
        <is>
          <t>الموظف</t>
        </is>
      </c>
      <c r="B6" s="9" t="inlineStr">
        <is>
          <t>الميزانية (نقطة)</t>
        </is>
      </c>
      <c r="C6" s="9">
        <f>IF('قائمة المزايا'!B7="","",'قائمة المزايا'!B7)</f>
        <v/>
      </c>
      <c r="D6" s="9">
        <f>IF('قائمة المزايا'!B8="","",'قائمة المزايا'!B8)</f>
        <v/>
      </c>
      <c r="E6" s="9">
        <f>IF('قائمة المزايا'!B9="","",'قائمة المزايا'!B9)</f>
        <v/>
      </c>
      <c r="F6" s="9">
        <f>IF('قائمة المزايا'!B10="","",'قائمة المزايا'!B10)</f>
        <v/>
      </c>
      <c r="G6" s="9">
        <f>IF('قائمة المزايا'!B11="","",'قائمة المزايا'!B11)</f>
        <v/>
      </c>
      <c r="H6" s="9">
        <f>IF('قائمة المزايا'!B12="","",'قائمة المزايا'!B12)</f>
        <v/>
      </c>
      <c r="I6" s="9">
        <f>IF('قائمة المزايا'!B13="","",'قائمة المزايا'!B13)</f>
        <v/>
      </c>
      <c r="J6" s="9">
        <f>IF('قائمة المزايا'!B14="","",'قائمة المزايا'!B14)</f>
        <v/>
      </c>
      <c r="K6" s="9">
        <f>IF('قائمة المزايا'!B15="","",'قائمة المزايا'!B15)</f>
        <v/>
      </c>
      <c r="L6" s="9">
        <f>IF('قائمة المزايا'!B16="","",'قائمة المزايا'!B16)</f>
        <v/>
      </c>
      <c r="M6" s="9" t="inlineStr">
        <is>
          <t>المستخدم</t>
        </is>
      </c>
      <c r="N6" s="9" t="inlineStr">
        <is>
          <t>المتبقي</t>
        </is>
      </c>
      <c r="O6" s="9" t="inlineStr">
        <is>
          <t>الحالة</t>
        </is>
      </c>
    </row>
    <row r="7">
      <c r="A7" s="8" t="inlineStr">
        <is>
          <t>موظف 1</t>
        </is>
      </c>
      <c r="B7" s="12" t="n">
        <v>1500</v>
      </c>
      <c r="C7" s="8" t="n">
        <v>1</v>
      </c>
      <c r="D7" s="8" t="n">
        <v>2</v>
      </c>
      <c r="E7" s="8" t="n">
        <v>1</v>
      </c>
      <c r="F7" s="8" t="n">
        <v>0</v>
      </c>
      <c r="G7" s="8" t="n">
        <v>0</v>
      </c>
      <c r="H7" s="8" t="n">
        <v>1</v>
      </c>
      <c r="I7" s="8" t="n">
        <v>0</v>
      </c>
      <c r="J7" s="8" t="n">
        <v>0</v>
      </c>
      <c r="K7" s="8" t="n"/>
      <c r="L7" s="8" t="n"/>
      <c r="M7" s="14">
        <f>IF(A7="","",SUMPRODUCT(C7:L7,$C$5:$L$5))</f>
        <v/>
      </c>
      <c r="N7" s="15">
        <f>IF(OR(M7="",B7=""),"",B7-M7)</f>
        <v/>
      </c>
      <c r="O7" s="16">
        <f>IF(N7="","",IF(N7&lt;0,"⚠ تجاوز الميزانية",IF(SUMPRODUCT(--(C7:L7&gt;$C$4:$L$4))&gt;0,"⚠ تجاوز الحد الأقصى لميزة",IF(N7=0,"✔ استخدم كامل الميزانية","✔ ضمن الميزانية"))))</f>
        <v/>
      </c>
    </row>
    <row r="8">
      <c r="A8" s="8" t="inlineStr">
        <is>
          <t>موظف 2</t>
        </is>
      </c>
      <c r="B8" s="12" t="n">
        <v>1500</v>
      </c>
      <c r="C8" s="8" t="n">
        <v>0</v>
      </c>
      <c r="D8" s="8" t="n">
        <v>0</v>
      </c>
      <c r="E8" s="8" t="n">
        <v>2</v>
      </c>
      <c r="F8" s="8" t="n">
        <v>1</v>
      </c>
      <c r="G8" s="8" t="n">
        <v>3</v>
      </c>
      <c r="H8" s="8" t="n">
        <v>1</v>
      </c>
      <c r="I8" s="8" t="n">
        <v>0</v>
      </c>
      <c r="J8" s="8" t="n">
        <v>1</v>
      </c>
      <c r="K8" s="8" t="n"/>
      <c r="L8" s="8" t="n"/>
      <c r="M8" s="14">
        <f>IF(A8="","",SUMPRODUCT(C8:L8,$C$5:$L$5))</f>
        <v/>
      </c>
      <c r="N8" s="15">
        <f>IF(OR(M8="",B8=""),"",B8-M8)</f>
        <v/>
      </c>
      <c r="O8" s="16">
        <f>IF(N8="","",IF(N8&lt;0,"⚠ تجاوز الميزانية",IF(SUMPRODUCT(--(C8:L8&gt;$C$4:$L$4))&gt;0,"⚠ تجاوز الحد الأقصى لميزة",IF(N8=0,"✔ استخدم كامل الميزانية","✔ ضمن الميزانية"))))</f>
        <v/>
      </c>
    </row>
    <row r="9">
      <c r="A9" s="8" t="inlineStr">
        <is>
          <t>موظف 3</t>
        </is>
      </c>
      <c r="B9" s="12" t="n">
        <v>2000</v>
      </c>
      <c r="C9" s="8" t="n">
        <v>1</v>
      </c>
      <c r="D9" s="8" t="n">
        <v>4</v>
      </c>
      <c r="E9" s="8" t="n">
        <v>0</v>
      </c>
      <c r="F9" s="8" t="n">
        <v>1</v>
      </c>
      <c r="G9" s="8" t="n">
        <v>0</v>
      </c>
      <c r="H9" s="8" t="n">
        <v>1</v>
      </c>
      <c r="I9" s="8" t="n">
        <v>1</v>
      </c>
      <c r="J9" s="8" t="n">
        <v>0</v>
      </c>
      <c r="K9" s="8" t="n"/>
      <c r="L9" s="8" t="n"/>
      <c r="M9" s="14">
        <f>IF(A9="","",SUMPRODUCT(C9:L9,$C$5:$L$5))</f>
        <v/>
      </c>
      <c r="N9" s="15">
        <f>IF(OR(M9="",B9=""),"",B9-M9)</f>
        <v/>
      </c>
      <c r="O9" s="16">
        <f>IF(N9="","",IF(N9&lt;0,"⚠ تجاوز الميزانية",IF(SUMPRODUCT(--(C9:L9&gt;$C$4:$L$4))&gt;0,"⚠ تجاوز الحد الأقصى لميزة",IF(N9=0,"✔ استخدم كامل الميزانية","✔ ضمن الميزانية"))))</f>
        <v/>
      </c>
    </row>
    <row r="10">
      <c r="A10" s="8" t="inlineStr">
        <is>
          <t>موظف 4</t>
        </is>
      </c>
      <c r="B10" s="12" t="n">
        <v>1000</v>
      </c>
      <c r="C10" s="8" t="n">
        <v>0</v>
      </c>
      <c r="D10" s="8" t="n">
        <v>0</v>
      </c>
      <c r="E10" s="8" t="n">
        <v>0</v>
      </c>
      <c r="F10" s="8" t="n">
        <v>0</v>
      </c>
      <c r="G10" s="8" t="n">
        <v>5</v>
      </c>
      <c r="H10" s="8" t="n">
        <v>1</v>
      </c>
      <c r="I10" s="8" t="n">
        <v>1</v>
      </c>
      <c r="J10" s="8" t="n">
        <v>1</v>
      </c>
      <c r="K10" s="8" t="n"/>
      <c r="L10" s="8" t="n"/>
      <c r="M10" s="14">
        <f>IF(A10="","",SUMPRODUCT(C10:L10,$C$5:$L$5))</f>
        <v/>
      </c>
      <c r="N10" s="15">
        <f>IF(OR(M10="",B10=""),"",B10-M10)</f>
        <v/>
      </c>
      <c r="O10" s="16">
        <f>IF(N10="","",IF(N10&lt;0,"⚠ تجاوز الميزانية",IF(SUMPRODUCT(--(C10:L10&gt;$C$4:$L$4))&gt;0,"⚠ تجاوز الحد الأقصى لميزة",IF(N10=0,"✔ استخدم كامل الميزانية","✔ ضمن الميزانية"))))</f>
        <v/>
      </c>
    </row>
    <row r="11">
      <c r="A11" s="8" t="n"/>
      <c r="B11" s="12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14">
        <f>IF(A11="","",SUMPRODUCT(C11:L11,$C$5:$L$5))</f>
        <v/>
      </c>
      <c r="N11" s="15">
        <f>IF(OR(M11="",B11=""),"",B11-M11)</f>
        <v/>
      </c>
      <c r="O11" s="16">
        <f>IF(N11="","",IF(N11&lt;0,"⚠ تجاوز الميزانية",IF(SUMPRODUCT(--(C11:L11&gt;$C$4:$L$4))&gt;0,"⚠ تجاوز الحد الأقصى لميزة",IF(N11=0,"✔ استخدم كامل الميزانية","✔ ضمن الميزانية"))))</f>
        <v/>
      </c>
    </row>
    <row r="12">
      <c r="A12" s="8" t="n"/>
      <c r="B12" s="12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14">
        <f>IF(A12="","",SUMPRODUCT(C12:L12,$C$5:$L$5))</f>
        <v/>
      </c>
      <c r="N12" s="15">
        <f>IF(OR(M12="",B12=""),"",B12-M12)</f>
        <v/>
      </c>
      <c r="O12" s="16">
        <f>IF(N12="","",IF(N12&lt;0,"⚠ تجاوز الميزانية",IF(SUMPRODUCT(--(C12:L12&gt;$C$4:$L$4))&gt;0,"⚠ تجاوز الحد الأقصى لميزة",IF(N12=0,"✔ استخدم كامل الميزانية","✔ ضمن الميزانية"))))</f>
        <v/>
      </c>
    </row>
    <row r="13">
      <c r="A13" s="8" t="n"/>
      <c r="B13" s="12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14">
        <f>IF(A13="","",SUMPRODUCT(C13:L13,$C$5:$L$5))</f>
        <v/>
      </c>
      <c r="N13" s="15">
        <f>IF(OR(M13="",B13=""),"",B13-M13)</f>
        <v/>
      </c>
      <c r="O13" s="16">
        <f>IF(N13="","",IF(N13&lt;0,"⚠ تجاوز الميزانية",IF(SUMPRODUCT(--(C13:L13&gt;$C$4:$L$4))&gt;0,"⚠ تجاوز الحد الأقصى لميزة",IF(N13=0,"✔ استخدم كامل الميزانية","✔ ضمن الميزانية"))))</f>
        <v/>
      </c>
    </row>
    <row r="14">
      <c r="A14" s="8" t="n"/>
      <c r="B14" s="12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14">
        <f>IF(A14="","",SUMPRODUCT(C14:L14,$C$5:$L$5))</f>
        <v/>
      </c>
      <c r="N14" s="15">
        <f>IF(OR(M14="",B14=""),"",B14-M14)</f>
        <v/>
      </c>
      <c r="O14" s="16">
        <f>IF(N14="","",IF(N14&lt;0,"⚠ تجاوز الميزانية",IF(SUMPRODUCT(--(C14:L14&gt;$C$4:$L$4))&gt;0,"⚠ تجاوز الحد الأقصى لميزة",IF(N14=0,"✔ استخدم كامل الميزانية","✔ ضمن الميزانية"))))</f>
        <v/>
      </c>
    </row>
    <row r="15">
      <c r="A15" s="8" t="n"/>
      <c r="B15" s="12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14">
        <f>IF(A15="","",SUMPRODUCT(C15:L15,$C$5:$L$5))</f>
        <v/>
      </c>
      <c r="N15" s="15">
        <f>IF(OR(M15="",B15=""),"",B15-M15)</f>
        <v/>
      </c>
      <c r="O15" s="16">
        <f>IF(N15="","",IF(N15&lt;0,"⚠ تجاوز الميزانية",IF(SUMPRODUCT(--(C15:L15&gt;$C$4:$L$4))&gt;0,"⚠ تجاوز الحد الأقصى لميزة",IF(N15=0,"✔ استخدم كامل الميزانية","✔ ضمن الميزانية"))))</f>
        <v/>
      </c>
    </row>
    <row r="16">
      <c r="A16" s="8" t="n"/>
      <c r="B16" s="12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14">
        <f>IF(A16="","",SUMPRODUCT(C16:L16,$C$5:$L$5))</f>
        <v/>
      </c>
      <c r="N16" s="15">
        <f>IF(OR(M16="",B16=""),"",B16-M16)</f>
        <v/>
      </c>
      <c r="O16" s="16">
        <f>IF(N16="","",IF(N16&lt;0,"⚠ تجاوز الميزانية",IF(SUMPRODUCT(--(C16:L16&gt;$C$4:$L$4))&gt;0,"⚠ تجاوز الحد الأقصى لميزة",IF(N16=0,"✔ استخدم كامل الميزانية","✔ ضمن الميزانية"))))</f>
        <v/>
      </c>
    </row>
    <row r="17">
      <c r="A17" s="8" t="n"/>
      <c r="B17" s="12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14">
        <f>IF(A17="","",SUMPRODUCT(C17:L17,$C$5:$L$5))</f>
        <v/>
      </c>
      <c r="N17" s="15">
        <f>IF(OR(M17="",B17=""),"",B17-M17)</f>
        <v/>
      </c>
      <c r="O17" s="16">
        <f>IF(N17="","",IF(N17&lt;0,"⚠ تجاوز الميزانية",IF(SUMPRODUCT(--(C17:L17&gt;$C$4:$L$4))&gt;0,"⚠ تجاوز الحد الأقصى لميزة",IF(N17=0,"✔ استخدم كامل الميزانية","✔ ضمن الميزانية"))))</f>
        <v/>
      </c>
    </row>
    <row r="18">
      <c r="A18" s="8" t="n"/>
      <c r="B18" s="12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14">
        <f>IF(A18="","",SUMPRODUCT(C18:L18,$C$5:$L$5))</f>
        <v/>
      </c>
      <c r="N18" s="15">
        <f>IF(OR(M18="",B18=""),"",B18-M18)</f>
        <v/>
      </c>
      <c r="O18" s="16">
        <f>IF(N18="","",IF(N18&lt;0,"⚠ تجاوز الميزانية",IF(SUMPRODUCT(--(C18:L18&gt;$C$4:$L$4))&gt;0,"⚠ تجاوز الحد الأقصى لميزة",IF(N18=0,"✔ استخدم كامل الميزانية","✔ ضمن الميزانية"))))</f>
        <v/>
      </c>
    </row>
    <row r="19">
      <c r="A19" s="8" t="n"/>
      <c r="B19" s="12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14">
        <f>IF(A19="","",SUMPRODUCT(C19:L19,$C$5:$L$5))</f>
        <v/>
      </c>
      <c r="N19" s="15">
        <f>IF(OR(M19="",B19=""),"",B19-M19)</f>
        <v/>
      </c>
      <c r="O19" s="16">
        <f>IF(N19="","",IF(N19&lt;0,"⚠ تجاوز الميزانية",IF(SUMPRODUCT(--(C19:L19&gt;$C$4:$L$4))&gt;0,"⚠ تجاوز الحد الأقصى لميزة",IF(N19=0,"✔ استخدم كامل الميزانية","✔ ضمن الميزانية"))))</f>
        <v/>
      </c>
    </row>
    <row r="20">
      <c r="A20" s="8" t="n"/>
      <c r="B20" s="12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14">
        <f>IF(A20="","",SUMPRODUCT(C20:L20,$C$5:$L$5))</f>
        <v/>
      </c>
      <c r="N20" s="15">
        <f>IF(OR(M20="",B20=""),"",B20-M20)</f>
        <v/>
      </c>
      <c r="O20" s="16">
        <f>IF(N20="","",IF(N20&lt;0,"⚠ تجاوز الميزانية",IF(SUMPRODUCT(--(C20:L20&gt;$C$4:$L$4))&gt;0,"⚠ تجاوز الحد الأقصى لميزة",IF(N20=0,"✔ استخدم كامل الميزانية","✔ ضمن الميزانية"))))</f>
        <v/>
      </c>
    </row>
    <row r="21">
      <c r="A21" s="8" t="n"/>
      <c r="B21" s="12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14">
        <f>IF(A21="","",SUMPRODUCT(C21:L21,$C$5:$L$5))</f>
        <v/>
      </c>
      <c r="N21" s="15">
        <f>IF(OR(M21="",B21=""),"",B21-M21)</f>
        <v/>
      </c>
      <c r="O21" s="16">
        <f>IF(N21="","",IF(N21&lt;0,"⚠ تجاوز الميزانية",IF(SUMPRODUCT(--(C21:L21&gt;$C$4:$L$4))&gt;0,"⚠ تجاوز الحد الأقصى لميزة",IF(N21=0,"✔ استخدم كامل الميزانية","✔ ضمن الميزانية"))))</f>
        <v/>
      </c>
    </row>
    <row r="22">
      <c r="A22" s="8" t="n"/>
      <c r="B22" s="12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14">
        <f>IF(A22="","",SUMPRODUCT(C22:L22,$C$5:$L$5))</f>
        <v/>
      </c>
      <c r="N22" s="15">
        <f>IF(OR(M22="",B22=""),"",B22-M22)</f>
        <v/>
      </c>
      <c r="O22" s="16">
        <f>IF(N22="","",IF(N22&lt;0,"⚠ تجاوز الميزانية",IF(SUMPRODUCT(--(C22:L22&gt;$C$4:$L$4))&gt;0,"⚠ تجاوز الحد الأقصى لميزة",IF(N22=0,"✔ استخدم كامل الميزانية","✔ ضمن الميزانية"))))</f>
        <v/>
      </c>
    </row>
    <row r="23">
      <c r="A23" s="8" t="n"/>
      <c r="B23" s="12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14">
        <f>IF(A23="","",SUMPRODUCT(C23:L23,$C$5:$L$5))</f>
        <v/>
      </c>
      <c r="N23" s="15">
        <f>IF(OR(M23="",B23=""),"",B23-M23)</f>
        <v/>
      </c>
      <c r="O23" s="16">
        <f>IF(N23="","",IF(N23&lt;0,"⚠ تجاوز الميزانية",IF(SUMPRODUCT(--(C23:L23&gt;$C$4:$L$4))&gt;0,"⚠ تجاوز الحد الأقصى لميزة",IF(N23=0,"✔ استخدم كامل الميزانية","✔ ضمن الميزانية"))))</f>
        <v/>
      </c>
    </row>
    <row r="24">
      <c r="A24" s="8" t="n"/>
      <c r="B24" s="12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14">
        <f>IF(A24="","",SUMPRODUCT(C24:L24,$C$5:$L$5))</f>
        <v/>
      </c>
      <c r="N24" s="15">
        <f>IF(OR(M24="",B24=""),"",B24-M24)</f>
        <v/>
      </c>
      <c r="O24" s="16">
        <f>IF(N24="","",IF(N24&lt;0,"⚠ تجاوز الميزانية",IF(SUMPRODUCT(--(C24:L24&gt;$C$4:$L$4))&gt;0,"⚠ تجاوز الحد الأقصى لميزة",IF(N24=0,"✔ استخدم كامل الميزانية","✔ ضمن الميزانية"))))</f>
        <v/>
      </c>
    </row>
    <row r="25">
      <c r="A25" s="8" t="n"/>
      <c r="B25" s="12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14">
        <f>IF(A25="","",SUMPRODUCT(C25:L25,$C$5:$L$5))</f>
        <v/>
      </c>
      <c r="N25" s="15">
        <f>IF(OR(M25="",B25=""),"",B25-M25)</f>
        <v/>
      </c>
      <c r="O25" s="16">
        <f>IF(N25="","",IF(N25&lt;0,"⚠ تجاوز الميزانية",IF(SUMPRODUCT(--(C25:L25&gt;$C$4:$L$4))&gt;0,"⚠ تجاوز الحد الأقصى لميزة",IF(N25=0,"✔ استخدم كامل الميزانية","✔ ضمن الميزانية"))))</f>
        <v/>
      </c>
    </row>
    <row r="26">
      <c r="A26" s="8" t="n"/>
      <c r="B26" s="12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14">
        <f>IF(A26="","",SUMPRODUCT(C26:L26,$C$5:$L$5))</f>
        <v/>
      </c>
      <c r="N26" s="15">
        <f>IF(OR(M26="",B26=""),"",B26-M26)</f>
        <v/>
      </c>
      <c r="O26" s="16">
        <f>IF(N26="","",IF(N26&lt;0,"⚠ تجاوز الميزانية",IF(SUMPRODUCT(--(C26:L26&gt;$C$4:$L$4))&gt;0,"⚠ تجاوز الحد الأقصى لميزة",IF(N26=0,"✔ استخدم كامل الميزانية","✔ ضمن الميزانية"))))</f>
        <v/>
      </c>
    </row>
    <row r="27">
      <c r="A27" s="8" t="n"/>
      <c r="B27" s="12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14">
        <f>IF(A27="","",SUMPRODUCT(C27:L27,$C$5:$L$5))</f>
        <v/>
      </c>
      <c r="N27" s="15">
        <f>IF(OR(M27="",B27=""),"",B27-M27)</f>
        <v/>
      </c>
      <c r="O27" s="16">
        <f>IF(N27="","",IF(N27&lt;0,"⚠ تجاوز الميزانية",IF(SUMPRODUCT(--(C27:L27&gt;$C$4:$L$4))&gt;0,"⚠ تجاوز الحد الأقصى لميزة",IF(N27=0,"✔ استخدم كامل الميزانية","✔ ضمن الميزانية"))))</f>
        <v/>
      </c>
    </row>
    <row r="28">
      <c r="A28" s="8" t="n"/>
      <c r="B28" s="12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14">
        <f>IF(A28="","",SUMPRODUCT(C28:L28,$C$5:$L$5))</f>
        <v/>
      </c>
      <c r="N28" s="15">
        <f>IF(OR(M28="",B28=""),"",B28-M28)</f>
        <v/>
      </c>
      <c r="O28" s="16">
        <f>IF(N28="","",IF(N28&lt;0,"⚠ تجاوز الميزانية",IF(SUMPRODUCT(--(C28:L28&gt;$C$4:$L$4))&gt;0,"⚠ تجاوز الحد الأقصى لميزة",IF(N28=0,"✔ استخدم كامل الميزانية","✔ ضمن الميزانية"))))</f>
        <v/>
      </c>
    </row>
    <row r="29">
      <c r="A29" s="8" t="n"/>
      <c r="B29" s="12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14">
        <f>IF(A29="","",SUMPRODUCT(C29:L29,$C$5:$L$5))</f>
        <v/>
      </c>
      <c r="N29" s="15">
        <f>IF(OR(M29="",B29=""),"",B29-M29)</f>
        <v/>
      </c>
      <c r="O29" s="16">
        <f>IF(N29="","",IF(N29&lt;0,"⚠ تجاوز الميزانية",IF(SUMPRODUCT(--(C29:L29&gt;$C$4:$L$4))&gt;0,"⚠ تجاوز الحد الأقصى لميزة",IF(N29=0,"✔ استخدم كامل الميزانية","✔ ضمن الميزانية"))))</f>
        <v/>
      </c>
    </row>
    <row r="30">
      <c r="A30" s="8" t="n"/>
      <c r="B30" s="12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14">
        <f>IF(A30="","",SUMPRODUCT(C30:L30,$C$5:$L$5))</f>
        <v/>
      </c>
      <c r="N30" s="15">
        <f>IF(OR(M30="",B30=""),"",B30-M30)</f>
        <v/>
      </c>
      <c r="O30" s="16">
        <f>IF(N30="","",IF(N30&lt;0,"⚠ تجاوز الميزانية",IF(SUMPRODUCT(--(C30:L30&gt;$C$4:$L$4))&gt;0,"⚠ تجاوز الحد الأقصى لميزة",IF(N30=0,"✔ استخدم كامل الميزانية","✔ ضمن الميزانية"))))</f>
        <v/>
      </c>
    </row>
    <row r="31">
      <c r="A31" s="8" t="n"/>
      <c r="B31" s="12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14">
        <f>IF(A31="","",SUMPRODUCT(C31:L31,$C$5:$L$5))</f>
        <v/>
      </c>
      <c r="N31" s="15">
        <f>IF(OR(M31="",B31=""),"",B31-M31)</f>
        <v/>
      </c>
      <c r="O31" s="16">
        <f>IF(N31="","",IF(N31&lt;0,"⚠ تجاوز الميزانية",IF(SUMPRODUCT(--(C31:L31&gt;$C$4:$L$4))&gt;0,"⚠ تجاوز الحد الأقصى لميزة",IF(N31=0,"✔ استخدم كامل الميزانية","✔ ضمن الميزانية"))))</f>
        <v/>
      </c>
    </row>
    <row r="32">
      <c r="A32" s="8" t="n"/>
      <c r="B32" s="12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14">
        <f>IF(A32="","",SUMPRODUCT(C32:L32,$C$5:$L$5))</f>
        <v/>
      </c>
      <c r="N32" s="15">
        <f>IF(OR(M32="",B32=""),"",B32-M32)</f>
        <v/>
      </c>
      <c r="O32" s="16">
        <f>IF(N32="","",IF(N32&lt;0,"⚠ تجاوز الميزانية",IF(SUMPRODUCT(--(C32:L32&gt;$C$4:$L$4))&gt;0,"⚠ تجاوز الحد الأقصى لميزة",IF(N32=0,"✔ استخدم كامل الميزانية","✔ ضمن الميزانية"))))</f>
        <v/>
      </c>
    </row>
    <row r="33">
      <c r="A33" s="8" t="n"/>
      <c r="B33" s="12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14">
        <f>IF(A33="","",SUMPRODUCT(C33:L33,$C$5:$L$5))</f>
        <v/>
      </c>
      <c r="N33" s="15">
        <f>IF(OR(M33="",B33=""),"",B33-M33)</f>
        <v/>
      </c>
      <c r="O33" s="16">
        <f>IF(N33="","",IF(N33&lt;0,"⚠ تجاوز الميزانية",IF(SUMPRODUCT(--(C33:L33&gt;$C$4:$L$4))&gt;0,"⚠ تجاوز الحد الأقصى لميزة",IF(N33=0,"✔ استخدم كامل الميزانية","✔ ضمن الميزانية"))))</f>
        <v/>
      </c>
    </row>
    <row r="34">
      <c r="A34" s="8" t="n"/>
      <c r="B34" s="12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14">
        <f>IF(A34="","",SUMPRODUCT(C34:L34,$C$5:$L$5))</f>
        <v/>
      </c>
      <c r="N34" s="15">
        <f>IF(OR(M34="",B34=""),"",B34-M34)</f>
        <v/>
      </c>
      <c r="O34" s="16">
        <f>IF(N34="","",IF(N34&lt;0,"⚠ تجاوز الميزانية",IF(SUMPRODUCT(--(C34:L34&gt;$C$4:$L$4))&gt;0,"⚠ تجاوز الحد الأقصى لميزة",IF(N34=0,"✔ استخدم كامل الميزانية","✔ ضمن الميزانية"))))</f>
        <v/>
      </c>
    </row>
    <row r="35">
      <c r="A35" s="8" t="n"/>
      <c r="B35" s="12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14">
        <f>IF(A35="","",SUMPRODUCT(C35:L35,$C$5:$L$5))</f>
        <v/>
      </c>
      <c r="N35" s="15">
        <f>IF(OR(M35="",B35=""),"",B35-M35)</f>
        <v/>
      </c>
      <c r="O35" s="16">
        <f>IF(N35="","",IF(N35&lt;0,"⚠ تجاوز الميزانية",IF(SUMPRODUCT(--(C35:L35&gt;$C$4:$L$4))&gt;0,"⚠ تجاوز الحد الأقصى لميزة",IF(N35=0,"✔ استخدم كامل الميزانية","✔ ضمن الميزانية"))))</f>
        <v/>
      </c>
    </row>
    <row r="36">
      <c r="A36" s="8" t="n"/>
      <c r="B36" s="12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14">
        <f>IF(A36="","",SUMPRODUCT(C36:L36,$C$5:$L$5))</f>
        <v/>
      </c>
      <c r="N36" s="15">
        <f>IF(OR(M36="",B36=""),"",B36-M36)</f>
        <v/>
      </c>
      <c r="O36" s="16">
        <f>IF(N36="","",IF(N36&lt;0,"⚠ تجاوز الميزانية",IF(SUMPRODUCT(--(C36:L36&gt;$C$4:$L$4))&gt;0,"⚠ تجاوز الحد الأقصى لميزة",IF(N36=0,"✔ استخدم كامل الميزانية","✔ ضمن الميزانية"))))</f>
        <v/>
      </c>
    </row>
    <row r="37">
      <c r="A37" s="8" t="n"/>
      <c r="B37" s="12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14">
        <f>IF(A37="","",SUMPRODUCT(C37:L37,$C$5:$L$5))</f>
        <v/>
      </c>
      <c r="N37" s="15">
        <f>IF(OR(M37="",B37=""),"",B37-M37)</f>
        <v/>
      </c>
      <c r="O37" s="16">
        <f>IF(N37="","",IF(N37&lt;0,"⚠ تجاوز الميزانية",IF(SUMPRODUCT(--(C37:L37&gt;$C$4:$L$4))&gt;0,"⚠ تجاوز الحد الأقصى لميزة",IF(N37=0,"✔ استخدم كامل الميزانية","✔ ضمن الميزانية"))))</f>
        <v/>
      </c>
    </row>
    <row r="38">
      <c r="A38" s="8" t="n"/>
      <c r="B38" s="12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14">
        <f>IF(A38="","",SUMPRODUCT(C38:L38,$C$5:$L$5))</f>
        <v/>
      </c>
      <c r="N38" s="15">
        <f>IF(OR(M38="",B38=""),"",B38-M38)</f>
        <v/>
      </c>
      <c r="O38" s="16">
        <f>IF(N38="","",IF(N38&lt;0,"⚠ تجاوز الميزانية",IF(SUMPRODUCT(--(C38:L38&gt;$C$4:$L$4))&gt;0,"⚠ تجاوز الحد الأقصى لميزة",IF(N38=0,"✔ استخدم كامل الميزانية","✔ ضمن الميزانية"))))</f>
        <v/>
      </c>
    </row>
    <row r="39">
      <c r="A39" s="8" t="n"/>
      <c r="B39" s="12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14">
        <f>IF(A39="","",SUMPRODUCT(C39:L39,$C$5:$L$5))</f>
        <v/>
      </c>
      <c r="N39" s="15">
        <f>IF(OR(M39="",B39=""),"",B39-M39)</f>
        <v/>
      </c>
      <c r="O39" s="16">
        <f>IF(N39="","",IF(N39&lt;0,"⚠ تجاوز الميزانية",IF(SUMPRODUCT(--(C39:L39&gt;$C$4:$L$4))&gt;0,"⚠ تجاوز الحد الأقصى لميزة",IF(N39=0,"✔ استخدم كامل الميزانية","✔ ضمن الميزانية"))))</f>
        <v/>
      </c>
    </row>
    <row r="40">
      <c r="A40" s="8" t="n"/>
      <c r="B40" s="12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14">
        <f>IF(A40="","",SUMPRODUCT(C40:L40,$C$5:$L$5))</f>
        <v/>
      </c>
      <c r="N40" s="15">
        <f>IF(OR(M40="",B40=""),"",B40-M40)</f>
        <v/>
      </c>
      <c r="O40" s="16">
        <f>IF(N40="","",IF(N40&lt;0,"⚠ تجاوز الميزانية",IF(SUMPRODUCT(--(C40:L40&gt;$C$4:$L$4))&gt;0,"⚠ تجاوز الحد الأقصى لميزة",IF(N40=0,"✔ استخدم كامل الميزانية","✔ ضمن الميزانية"))))</f>
        <v/>
      </c>
    </row>
    <row r="41">
      <c r="A41" s="8" t="n"/>
      <c r="B41" s="12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14">
        <f>IF(A41="","",SUMPRODUCT(C41:L41,$C$5:$L$5))</f>
        <v/>
      </c>
      <c r="N41" s="15">
        <f>IF(OR(M41="",B41=""),"",B41-M41)</f>
        <v/>
      </c>
      <c r="O41" s="16">
        <f>IF(N41="","",IF(N41&lt;0,"⚠ تجاوز الميزانية",IF(SUMPRODUCT(--(C41:L41&gt;$C$4:$L$4))&gt;0,"⚠ تجاوز الحد الأقصى لميزة",IF(N41=0,"✔ استخدم كامل الميزانية","✔ ضمن الميزانية"))))</f>
        <v/>
      </c>
    </row>
    <row r="42">
      <c r="A42" s="8" t="n"/>
      <c r="B42" s="12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14">
        <f>IF(A42="","",SUMPRODUCT(C42:L42,$C$5:$L$5))</f>
        <v/>
      </c>
      <c r="N42" s="15">
        <f>IF(OR(M42="",B42=""),"",B42-M42)</f>
        <v/>
      </c>
      <c r="O42" s="16">
        <f>IF(N42="","",IF(N42&lt;0,"⚠ تجاوز الميزانية",IF(SUMPRODUCT(--(C42:L42&gt;$C$4:$L$4))&gt;0,"⚠ تجاوز الحد الأقصى لميزة",IF(N42=0,"✔ استخدم كامل الميزانية","✔ ضمن الميزانية"))))</f>
        <v/>
      </c>
    </row>
    <row r="43">
      <c r="A43" s="8" t="n"/>
      <c r="B43" s="12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14">
        <f>IF(A43="","",SUMPRODUCT(C43:L43,$C$5:$L$5))</f>
        <v/>
      </c>
      <c r="N43" s="15">
        <f>IF(OR(M43="",B43=""),"",B43-M43)</f>
        <v/>
      </c>
      <c r="O43" s="16">
        <f>IF(N43="","",IF(N43&lt;0,"⚠ تجاوز الميزانية",IF(SUMPRODUCT(--(C43:L43&gt;$C$4:$L$4))&gt;0,"⚠ تجاوز الحد الأقصى لميزة",IF(N43=0,"✔ استخدم كامل الميزانية","✔ ضمن الميزانية"))))</f>
        <v/>
      </c>
    </row>
    <row r="44">
      <c r="A44" s="8" t="n"/>
      <c r="B44" s="12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14">
        <f>IF(A44="","",SUMPRODUCT(C44:L44,$C$5:$L$5))</f>
        <v/>
      </c>
      <c r="N44" s="15">
        <f>IF(OR(M44="",B44=""),"",B44-M44)</f>
        <v/>
      </c>
      <c r="O44" s="16">
        <f>IF(N44="","",IF(N44&lt;0,"⚠ تجاوز الميزانية",IF(SUMPRODUCT(--(C44:L44&gt;$C$4:$L$4))&gt;0,"⚠ تجاوز الحد الأقصى لميزة",IF(N44=0,"✔ استخدم كامل الميزانية","✔ ضمن الميزانية"))))</f>
        <v/>
      </c>
    </row>
    <row r="45">
      <c r="A45" s="8" t="n"/>
      <c r="B45" s="12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14">
        <f>IF(A45="","",SUMPRODUCT(C45:L45,$C$5:$L$5))</f>
        <v/>
      </c>
      <c r="N45" s="15">
        <f>IF(OR(M45="",B45=""),"",B45-M45)</f>
        <v/>
      </c>
      <c r="O45" s="16">
        <f>IF(N45="","",IF(N45&lt;0,"⚠ تجاوز الميزانية",IF(SUMPRODUCT(--(C45:L45&gt;$C$4:$L$4))&gt;0,"⚠ تجاوز الحد الأقصى لميزة",IF(N45=0,"✔ استخدم كامل الميزانية","✔ ضمن الميزانية"))))</f>
        <v/>
      </c>
    </row>
    <row r="46">
      <c r="A46" s="8" t="n"/>
      <c r="B46" s="12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14">
        <f>IF(A46="","",SUMPRODUCT(C46:L46,$C$5:$L$5))</f>
        <v/>
      </c>
      <c r="N46" s="15">
        <f>IF(OR(M46="",B46=""),"",B46-M46)</f>
        <v/>
      </c>
      <c r="O46" s="16">
        <f>IF(N46="","",IF(N46&lt;0,"⚠ تجاوز الميزانية",IF(SUMPRODUCT(--(C46:L46&gt;$C$4:$L$4))&gt;0,"⚠ تجاوز الحد الأقصى لميزة",IF(N46=0,"✔ استخدم كامل الميزانية","✔ ضمن الميزانية"))))</f>
        <v/>
      </c>
    </row>
  </sheetData>
  <mergeCells count="3">
    <mergeCell ref="A1:O1"/>
    <mergeCell ref="A3:O3"/>
    <mergeCell ref="A2:O2"/>
  </mergeCells>
  <conditionalFormatting sqref="O7:O46">
    <cfRule type="expression" priority="1" dxfId="0">
      <formula>LEFT(O7,1)="✔"</formula>
    </cfRule>
    <cfRule type="expression" priority="2" dxfId="1">
      <formula>LEFT(O7,1)="⚠"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rightToLeft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8" customWidth="1" min="3" max="3"/>
    <col width="18" customWidth="1" min="4" max="4"/>
  </cols>
  <sheetData>
    <row r="1" ht="30" customHeight="1">
      <c r="A1" s="1" t="inlineStr">
        <is>
          <t>nerp.sa — ملخص المزايا المرنة</t>
        </is>
      </c>
      <c r="B1" s="2" t="n"/>
      <c r="C1" s="2" t="n"/>
      <c r="D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</row>
    <row r="3" ht="30" customHeight="1">
      <c r="A3" s="5" t="inlineStr">
        <is>
          <t>أكثر المزايا اختيارًا تدل على ما يقدّره موظفوك فعلًا، والقليلة الاختيار قد تُستبدل في الدورة القادمة.</t>
        </is>
      </c>
    </row>
    <row r="5" ht="30" customHeight="1">
      <c r="A5" s="9" t="inlineStr">
        <is>
          <t>الميزة</t>
        </is>
      </c>
      <c r="B5" s="9" t="inlineStr">
        <is>
          <t>عدد مرات الاختيار</t>
        </is>
      </c>
      <c r="C5" s="9" t="inlineStr">
        <is>
          <t>عدد الموظفين المختارين</t>
        </is>
      </c>
      <c r="D5" s="9" t="inlineStr">
        <is>
          <t>التكلفة (ريال)</t>
        </is>
      </c>
    </row>
    <row r="6">
      <c r="A6" s="16">
        <f>IF('قائمة المزايا'!B7="","",'قائمة المزايا'!B7)</f>
        <v/>
      </c>
      <c r="B6" s="10">
        <f>IF(A6="","",SUM('اختيارات الموظفين'!C7:C46))</f>
        <v/>
      </c>
      <c r="C6" s="10">
        <f>IF(A6="","",COUNTIF('اختيارات الموظفين'!C7:C46,"&gt;0"))</f>
        <v/>
      </c>
      <c r="D6" s="13">
        <f>IF(A6="","",B6*'قائمة المزايا'!C7*'قائمة المزايا'!$C$5)</f>
        <v/>
      </c>
    </row>
    <row r="7">
      <c r="A7" s="16">
        <f>IF('قائمة المزايا'!B8="","",'قائمة المزايا'!B8)</f>
        <v/>
      </c>
      <c r="B7" s="10">
        <f>IF(A7="","",SUM('اختيارات الموظفين'!D7:D46))</f>
        <v/>
      </c>
      <c r="C7" s="10">
        <f>IF(A7="","",COUNTIF('اختيارات الموظفين'!D7:D46,"&gt;0"))</f>
        <v/>
      </c>
      <c r="D7" s="13">
        <f>IF(A7="","",B7*'قائمة المزايا'!C8*'قائمة المزايا'!$C$5)</f>
        <v/>
      </c>
    </row>
    <row r="8">
      <c r="A8" s="16">
        <f>IF('قائمة المزايا'!B9="","",'قائمة المزايا'!B9)</f>
        <v/>
      </c>
      <c r="B8" s="10">
        <f>IF(A8="","",SUM('اختيارات الموظفين'!E7:E46))</f>
        <v/>
      </c>
      <c r="C8" s="10">
        <f>IF(A8="","",COUNTIF('اختيارات الموظفين'!E7:E46,"&gt;0"))</f>
        <v/>
      </c>
      <c r="D8" s="13">
        <f>IF(A8="","",B8*'قائمة المزايا'!C9*'قائمة المزايا'!$C$5)</f>
        <v/>
      </c>
    </row>
    <row r="9">
      <c r="A9" s="16">
        <f>IF('قائمة المزايا'!B10="","",'قائمة المزايا'!B10)</f>
        <v/>
      </c>
      <c r="B9" s="10">
        <f>IF(A9="","",SUM('اختيارات الموظفين'!F7:F46))</f>
        <v/>
      </c>
      <c r="C9" s="10">
        <f>IF(A9="","",COUNTIF('اختيارات الموظفين'!F7:F46,"&gt;0"))</f>
        <v/>
      </c>
      <c r="D9" s="13">
        <f>IF(A9="","",B9*'قائمة المزايا'!C10*'قائمة المزايا'!$C$5)</f>
        <v/>
      </c>
    </row>
    <row r="10">
      <c r="A10" s="16">
        <f>IF('قائمة المزايا'!B11="","",'قائمة المزايا'!B11)</f>
        <v/>
      </c>
      <c r="B10" s="10">
        <f>IF(A10="","",SUM('اختيارات الموظفين'!G7:G46))</f>
        <v/>
      </c>
      <c r="C10" s="10">
        <f>IF(A10="","",COUNTIF('اختيارات الموظفين'!G7:G46,"&gt;0"))</f>
        <v/>
      </c>
      <c r="D10" s="13">
        <f>IF(A10="","",B10*'قائمة المزايا'!C11*'قائمة المزايا'!$C$5)</f>
        <v/>
      </c>
    </row>
    <row r="11">
      <c r="A11" s="16">
        <f>IF('قائمة المزايا'!B12="","",'قائمة المزايا'!B12)</f>
        <v/>
      </c>
      <c r="B11" s="10">
        <f>IF(A11="","",SUM('اختيارات الموظفين'!H7:H46))</f>
        <v/>
      </c>
      <c r="C11" s="10">
        <f>IF(A11="","",COUNTIF('اختيارات الموظفين'!H7:H46,"&gt;0"))</f>
        <v/>
      </c>
      <c r="D11" s="13">
        <f>IF(A11="","",B11*'قائمة المزايا'!C12*'قائمة المزايا'!$C$5)</f>
        <v/>
      </c>
    </row>
    <row r="12">
      <c r="A12" s="16">
        <f>IF('قائمة المزايا'!B13="","",'قائمة المزايا'!B13)</f>
        <v/>
      </c>
      <c r="B12" s="10">
        <f>IF(A12="","",SUM('اختيارات الموظفين'!I7:I46))</f>
        <v/>
      </c>
      <c r="C12" s="10">
        <f>IF(A12="","",COUNTIF('اختيارات الموظفين'!I7:I46,"&gt;0"))</f>
        <v/>
      </c>
      <c r="D12" s="13">
        <f>IF(A12="","",B12*'قائمة المزايا'!C13*'قائمة المزايا'!$C$5)</f>
        <v/>
      </c>
    </row>
    <row r="13">
      <c r="A13" s="16">
        <f>IF('قائمة المزايا'!B14="","",'قائمة المزايا'!B14)</f>
        <v/>
      </c>
      <c r="B13" s="10">
        <f>IF(A13="","",SUM('اختيارات الموظفين'!J7:J46))</f>
        <v/>
      </c>
      <c r="C13" s="10">
        <f>IF(A13="","",COUNTIF('اختيارات الموظفين'!J7:J46,"&gt;0"))</f>
        <v/>
      </c>
      <c r="D13" s="13">
        <f>IF(A13="","",B13*'قائمة المزايا'!C14*'قائمة المزايا'!$C$5)</f>
        <v/>
      </c>
    </row>
    <row r="14">
      <c r="A14" s="16">
        <f>IF('قائمة المزايا'!B15="","",'قائمة المزايا'!B15)</f>
        <v/>
      </c>
      <c r="B14" s="10">
        <f>IF(A14="","",SUM('اختيارات الموظفين'!K7:K46))</f>
        <v/>
      </c>
      <c r="C14" s="10">
        <f>IF(A14="","",COUNTIF('اختيارات الموظفين'!K7:K46,"&gt;0"))</f>
        <v/>
      </c>
      <c r="D14" s="13">
        <f>IF(A14="","",B14*'قائمة المزايا'!C15*'قائمة المزايا'!$C$5)</f>
        <v/>
      </c>
    </row>
    <row r="15">
      <c r="A15" s="16">
        <f>IF('قائمة المزايا'!B16="","",'قائمة المزايا'!B16)</f>
        <v/>
      </c>
      <c r="B15" s="10">
        <f>IF(A15="","",SUM('اختيارات الموظفين'!L7:L46))</f>
        <v/>
      </c>
      <c r="C15" s="10">
        <f>IF(A15="","",COUNTIF('اختيارات الموظفين'!L7:L46,"&gt;0"))</f>
        <v/>
      </c>
      <c r="D15" s="13">
        <f>IF(A15="","",B15*'قائمة المزايا'!C16*'قائمة المزايا'!$C$5)</f>
        <v/>
      </c>
    </row>
    <row r="17">
      <c r="A17" s="6" t="inlineStr">
        <is>
          <t>إجمالي التكلفة الفعلية</t>
        </is>
      </c>
      <c r="D17" s="14">
        <f>SUM(D6:D15)</f>
        <v/>
      </c>
    </row>
    <row r="18">
      <c r="A18" s="6" t="inlineStr">
        <is>
          <t>إجمالي الميزانيات المخصصة</t>
        </is>
      </c>
      <c r="D18" s="14">
        <f>SUM('اختيارات الموظفين'!B7:B46)*'قائمة المزايا'!C5</f>
        <v/>
      </c>
    </row>
    <row r="19">
      <c r="A19" s="6" t="inlineStr">
        <is>
          <t>نسبة الاستخدام</t>
        </is>
      </c>
      <c r="D19" s="17">
        <f>IFERROR(D17/D18,"")</f>
        <v/>
      </c>
    </row>
  </sheetData>
  <mergeCells count="3">
    <mergeCell ref="A1:D1"/>
    <mergeCell ref="A3:D3"/>
    <mergeCell ref="A2:D2"/>
  </mergeCells>
  <conditionalFormatting sqref="B6:B15">
    <cfRule type="colorScale" priority="1">
      <colorScale>
        <cfvo type="min"/>
        <cfvo type="max"/>
        <color rgb="00FFFFFF"/>
        <color rgb="00C5A05A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2026-10-09T17:31:38Z</dcterms:created>
  <dcterms:modified xmlns:dcterms="http://purl.org/dc/terms/" xmlns:xsi="http://www.w3.org/2001/XMLSchema-instance" xsi:type="dcterms:W3CDTF">2026-10-09T17:31:38Z</dcterms:modified>
</cp:coreProperties>
</file>