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تقييم المخاطر"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9"/>
    </font>
    <font>
      <name val="Arial"/>
      <b val="1"/>
      <color rgb="00000000"/>
      <sz val="10"/>
    </font>
    <font>
      <name val="Arial"/>
      <color rgb="00000000"/>
      <sz val="10"/>
    </font>
    <font>
      <name val="Arial"/>
      <color rgb="00FFFFFF"/>
      <sz val="8"/>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5">
    <border>
      <left/>
      <right/>
      <top/>
      <bottom/>
      <diagonal/>
    </border>
    <border>
      <left style="thin">
        <color rgb="00E5E1D8"/>
      </left>
      <right style="thin">
        <color rgb="00E5E1D8"/>
      </right>
      <top style="thin">
        <color rgb="00E5E1D8"/>
      </top>
      <bottom style="thin">
        <color rgb="00E5E1D8"/>
      </bottom>
    </border>
    <border>
      <left/>
      <right/>
      <top style="thin">
        <color rgb="00E5E1D8"/>
      </top>
      <bottom/>
      <diagonal/>
    </border>
    <border>
      <left/>
      <right style="thin">
        <color rgb="00E5E1D8"/>
      </right>
      <top style="thin">
        <color rgb="00E5E1D8"/>
      </top>
      <bottom/>
      <diagonal/>
    </border>
    <border>
      <left/>
      <right style="thin">
        <color rgb="00E5E1D8"/>
      </right>
      <top style="thin">
        <color rgb="00E5E1D8"/>
      </top>
      <bottom style="thin">
        <color rgb="00E5E1D8"/>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1" applyAlignment="1" pivotButton="0" quotePrefix="0" xfId="0">
      <alignment horizontal="center" vertical="center" wrapText="1" readingOrder="2"/>
    </xf>
    <xf numFmtId="0" fontId="2" fillId="5" borderId="1" applyAlignment="1" pivotButton="0" quotePrefix="0" xfId="0">
      <alignment horizontal="center" vertical="center" wrapText="1" readingOrder="2"/>
    </xf>
    <xf numFmtId="0" fontId="2" fillId="5" borderId="1" applyAlignment="1" pivotButton="0" quotePrefix="0" xfId="0">
      <alignment horizontal="right" vertical="center" wrapText="1" readingOrder="2"/>
    </xf>
    <xf numFmtId="164" fontId="5" fillId="0"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xf numFmtId="0" fontId="6" fillId="0" borderId="1" applyAlignment="1" pivotButton="0" quotePrefix="0" xfId="0">
      <alignment horizontal="right" vertical="center" wrapText="1" readingOrder="2"/>
    </xf>
    <xf numFmtId="0" fontId="5" fillId="3" borderId="1" applyAlignment="1" pivotButton="0" quotePrefix="0" xfId="0">
      <alignment horizontal="right" vertical="center" wrapText="1" readingOrder="2"/>
    </xf>
    <xf numFmtId="0" fontId="0" fillId="0" borderId="4" pivotButton="0" quotePrefix="0" xfId="0"/>
    <xf numFmtId="0" fontId="7" fillId="0" borderId="0" pivotButton="0" quotePrefix="0" xfId="0"/>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3"/>
  <sheetViews>
    <sheetView showGridLines="0" rightToLeft="1"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13" customWidth="1" min="3" max="3"/>
    <col width="13" customWidth="1" min="4" max="4"/>
    <col width="13" customWidth="1" min="5" max="5"/>
    <col width="13" customWidth="1" min="6" max="6"/>
    <col width="13" customWidth="1" min="7" max="7"/>
    <col width="13" customWidth="1" min="8" max="8"/>
    <col width="12" customWidth="1" min="9" max="9"/>
    <col width="12" customWidth="1" min="10" max="10"/>
    <col width="12" customWidth="1" min="11" max="11"/>
    <col width="30" customWidth="1" min="12" max="12"/>
    <col width="34" customWidth="1" min="13" max="13"/>
  </cols>
  <sheetData>
    <row r="1" ht="30" customHeight="1">
      <c r="A1" s="1" t="inlineStr">
        <is>
          <t>nerp.sa — مقياس مخاطر ترك العمل (Flight Risk Assessment)</t>
        </is>
      </c>
      <c r="B1" s="2" t="n"/>
      <c r="C1" s="2" t="n"/>
      <c r="D1" s="2" t="n"/>
      <c r="E1" s="2" t="n"/>
      <c r="F1" s="2" t="n"/>
      <c r="G1" s="2" t="n"/>
      <c r="H1" s="2" t="n"/>
      <c r="I1" s="2" t="n"/>
      <c r="J1" s="2" t="n"/>
      <c r="K1" s="2" t="n"/>
      <c r="L1" s="2" t="n"/>
      <c r="M1" s="2" t="n"/>
    </row>
    <row r="2">
      <c r="A2" s="3" t="inlineStr">
        <is>
          <t>إعداد: نايف العنزي  |  nerp.sa  |  linkedin.com/in/naifm1alanazi</t>
        </is>
      </c>
      <c r="B2" s="4" t="n"/>
      <c r="C2" s="4" t="n"/>
      <c r="D2" s="4" t="n"/>
      <c r="E2" s="4" t="n"/>
      <c r="F2" s="4" t="n"/>
      <c r="G2" s="4" t="n"/>
      <c r="H2" s="4" t="n"/>
      <c r="I2" s="4" t="n"/>
      <c r="J2" s="4" t="n"/>
      <c r="K2" s="4" t="n"/>
      <c r="L2" s="4" t="n"/>
      <c r="M2" s="4" t="n"/>
    </row>
    <row r="3" ht="52" customHeight="1">
      <c r="A3" s="5" t="inlineStr">
        <is>
          <t>يعبئه المدير المباشر مع الموارد البشرية لكل موظف مهم، بسرية تامة. قيّم كل عامل: 1 خطر منخفض، 2 متوسط، 3 مرتفع. وقيّم "أثر الفقد": صعوبة استبدال الموظف وأثر رحيله (1 منخفض – 3 مرتفع). الأولوية = الخطر × الأثر، والإجراء المقترح يُبنى على أعلى عامل خطر. الأمثلة توضيحية.</t>
        </is>
      </c>
    </row>
    <row r="6" ht="44" customHeight="1">
      <c r="A6" s="6" t="inlineStr">
        <is>
          <t>الموظف (رمز)</t>
        </is>
      </c>
      <c r="B6" s="6" t="inlineStr">
        <is>
          <t>القسم</t>
        </is>
      </c>
      <c r="C6" s="6" t="inlineStr">
        <is>
          <t>العلاقة مع المدير المباشر</t>
        </is>
      </c>
      <c r="D6" s="6" t="inlineStr">
        <is>
          <t>الراتب مقارنة بالسوق</t>
        </is>
      </c>
      <c r="E6" s="6" t="inlineStr">
        <is>
          <t>فرص التطور والترقية</t>
        </is>
      </c>
      <c r="F6" s="6" t="inlineStr">
        <is>
          <t>الارتباط والحماس للعمل</t>
        </is>
      </c>
      <c r="G6" s="6" t="inlineStr">
        <is>
          <t>التقدير</t>
        </is>
      </c>
      <c r="H6" s="6" t="inlineStr">
        <is>
          <t>عبء العمل والتوازن</t>
        </is>
      </c>
      <c r="I6" s="6" t="inlineStr">
        <is>
          <t>أثر الفقد (1–3)</t>
        </is>
      </c>
      <c r="J6" s="6" t="inlineStr">
        <is>
          <t>درجة الخطر</t>
        </is>
      </c>
      <c r="K6" s="6" t="inlineStr">
        <is>
          <t>مستوى الخطر</t>
        </is>
      </c>
      <c r="L6" s="6" t="inlineStr">
        <is>
          <t>الأولوية</t>
        </is>
      </c>
      <c r="M6" s="6" t="inlineStr">
        <is>
          <t>الإجراء المقترح</t>
        </is>
      </c>
    </row>
    <row r="7" ht="24" customHeight="1">
      <c r="A7" s="7" t="inlineStr">
        <is>
          <t>موظف 1</t>
        </is>
      </c>
      <c r="B7" s="8" t="inlineStr">
        <is>
          <t>المبيعات</t>
        </is>
      </c>
      <c r="C7" s="7" t="n">
        <v>3</v>
      </c>
      <c r="D7" s="7" t="n">
        <v>3</v>
      </c>
      <c r="E7" s="7" t="n">
        <v>2</v>
      </c>
      <c r="F7" s="7" t="n">
        <v>3</v>
      </c>
      <c r="G7" s="7" t="n">
        <v>2</v>
      </c>
      <c r="H7" s="7" t="n">
        <v>2</v>
      </c>
      <c r="I7" s="7" t="n">
        <v>3</v>
      </c>
      <c r="J7" s="9">
        <f>IF(COUNT(C7:H7)&lt;6,"",AVERAGE(C7:H7))</f>
        <v/>
      </c>
      <c r="K7" s="10">
        <f>IF(J7="","",IF(J7&gt;=2.4,"⚠ مرتفع",IF(J7&gt;=1.7,"◐ متوسط","✔ منخفض")))</f>
        <v/>
      </c>
      <c r="L7" s="11">
        <f>IF(OR(J7="",I7=""),"",IF(J7*I7&gt;=6,"⚠ أولوية قصوى: مقابلة بقاء خلال أسبوعين",IF(J7*I7&gt;=3.5,"◐ متابعة خلال شهر","✔ متابعة دورية")))</f>
        <v/>
      </c>
      <c r="M7" s="12">
        <f>IF(J7="","",IF(MAX(C7:H7)=1,"لا يوجد عامل خطر واضح",CHOOSE(MATCH(MAX(C7:H7),C7:H7,0),"جلسة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8" ht="24" customHeight="1">
      <c r="A8" s="7" t="inlineStr">
        <is>
          <t>موظف 2</t>
        </is>
      </c>
      <c r="B8" s="8" t="inlineStr">
        <is>
          <t>تقنية المعلومات</t>
        </is>
      </c>
      <c r="C8" s="7" t="n">
        <v>1</v>
      </c>
      <c r="D8" s="7" t="n">
        <v>3</v>
      </c>
      <c r="E8" s="7" t="n">
        <v>2</v>
      </c>
      <c r="F8" s="7" t="n">
        <v>2</v>
      </c>
      <c r="G8" s="7" t="n">
        <v>2</v>
      </c>
      <c r="H8" s="7" t="n">
        <v>1</v>
      </c>
      <c r="I8" s="7" t="n">
        <v>3</v>
      </c>
      <c r="J8" s="9">
        <f>IF(COUNT(C8:H8)&lt;6,"",AVERAGE(C8:H8))</f>
        <v/>
      </c>
      <c r="K8" s="10">
        <f>IF(J8="","",IF(J8&gt;=2.4,"⚠ مرتفع",IF(J8&gt;=1.7,"◐ متوسط","✔ منخفض")))</f>
        <v/>
      </c>
      <c r="L8" s="11">
        <f>IF(OR(J8="",I8=""),"",IF(J8*I8&gt;=6,"⚠ أولوية قصوى: مقابلة بقاء خلال أسبوعين",IF(J8*I8&gt;=3.5,"◐ متابعة خلال شهر","✔ متابعة دورية")))</f>
        <v/>
      </c>
      <c r="M8" s="12">
        <f>IF(J8="","",IF(MAX(C8:H8)=1,"لا يوجد عامل خطر واضح",CHOOSE(MATCH(MAX(C8:H8),C8:H8,0),"جلسة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9" ht="24" customHeight="1">
      <c r="A9" s="7" t="inlineStr">
        <is>
          <t>موظف 3</t>
        </is>
      </c>
      <c r="B9" s="8" t="inlineStr">
        <is>
          <t>المالية</t>
        </is>
      </c>
      <c r="C9" s="7" t="n">
        <v>1</v>
      </c>
      <c r="D9" s="7" t="n">
        <v>1</v>
      </c>
      <c r="E9" s="7" t="n">
        <v>1</v>
      </c>
      <c r="F9" s="7" t="n">
        <v>1</v>
      </c>
      <c r="G9" s="7" t="n">
        <v>2</v>
      </c>
      <c r="H9" s="7" t="n">
        <v>2</v>
      </c>
      <c r="I9" s="7" t="n">
        <v>2</v>
      </c>
      <c r="J9" s="9">
        <f>IF(COUNT(C9:H9)&lt;6,"",AVERAGE(C9:H9))</f>
        <v/>
      </c>
      <c r="K9" s="10">
        <f>IF(J9="","",IF(J9&gt;=2.4,"⚠ مرتفع",IF(J9&gt;=1.7,"◐ متوسط","✔ منخفض")))</f>
        <v/>
      </c>
      <c r="L9" s="11">
        <f>IF(OR(J9="",I9=""),"",IF(J9*I9&gt;=6,"⚠ أولوية قصوى: مقابلة بقاء خلال أسبوعين",IF(J9*I9&gt;=3.5,"◐ متابعة خلال شهر","✔ متابعة دورية")))</f>
        <v/>
      </c>
      <c r="M9" s="12">
        <f>IF(J9="","",IF(MAX(C9:H9)=1,"لا يوجد عامل خطر واضح",CHOOSE(MATCH(MAX(C9:H9),C9:H9,0),"جلسة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0" ht="24" customHeight="1">
      <c r="A10" s="7" t="inlineStr">
        <is>
          <t>موظف 4</t>
        </is>
      </c>
      <c r="B10" s="8" t="inlineStr">
        <is>
          <t>المبيعات</t>
        </is>
      </c>
      <c r="C10" s="7" t="n">
        <v>2</v>
      </c>
      <c r="D10" s="7" t="n">
        <v>2</v>
      </c>
      <c r="E10" s="7" t="n">
        <v>3</v>
      </c>
      <c r="F10" s="7" t="n">
        <v>2</v>
      </c>
      <c r="G10" s="7" t="n">
        <v>3</v>
      </c>
      <c r="H10" s="7" t="n">
        <v>3</v>
      </c>
      <c r="I10" s="7" t="n">
        <v>1</v>
      </c>
      <c r="J10" s="9">
        <f>IF(COUNT(C10:H10)&lt;6,"",AVERAGE(C10:H10))</f>
        <v/>
      </c>
      <c r="K10" s="10">
        <f>IF(J10="","",IF(J10&gt;=2.4,"⚠ مرتفع",IF(J10&gt;=1.7,"◐ متوسط","✔ منخفض")))</f>
        <v/>
      </c>
      <c r="L10" s="11">
        <f>IF(OR(J10="",I10=""),"",IF(J10*I10&gt;=6,"⚠ أولوية قصوى: مقابلة بقاء خلال أسبوعين",IF(J10*I10&gt;=3.5,"◐ متابعة خلال شهر","✔ متابعة دورية")))</f>
        <v/>
      </c>
      <c r="M10" s="12">
        <f>IF(J10="","",IF(MAX(C10:H10)=1,"لا يوجد عامل خطر واضح",CHOOSE(MATCH(MAX(C10:H10),C10:H10,0),"جلسة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1" ht="24" customHeight="1">
      <c r="A11" s="7" t="inlineStr">
        <is>
          <t>موظف 5</t>
        </is>
      </c>
      <c r="B11" s="8" t="inlineStr">
        <is>
          <t>الموارد البشرية</t>
        </is>
      </c>
      <c r="C11" s="7" t="n">
        <v>1</v>
      </c>
      <c r="D11" s="7" t="n">
        <v>2</v>
      </c>
      <c r="E11" s="7" t="n">
        <v>1</v>
      </c>
      <c r="F11" s="7" t="n">
        <v>1</v>
      </c>
      <c r="G11" s="7" t="n">
        <v>1</v>
      </c>
      <c r="H11" s="7" t="n">
        <v>1</v>
      </c>
      <c r="I11" s="7" t="n">
        <v>2</v>
      </c>
      <c r="J11" s="9">
        <f>IF(COUNT(C11:H11)&lt;6,"",AVERAGE(C11:H11))</f>
        <v/>
      </c>
      <c r="K11" s="10">
        <f>IF(J11="","",IF(J11&gt;=2.4,"⚠ مرتفع",IF(J11&gt;=1.7,"◐ متوسط","✔ منخفض")))</f>
        <v/>
      </c>
      <c r="L11" s="11">
        <f>IF(OR(J11="",I11=""),"",IF(J11*I11&gt;=6,"⚠ أولوية قصوى: مقابلة بقاء خلال أسبوعين",IF(J11*I11&gt;=3.5,"◐ متابعة خلال شهر","✔ متابعة دورية")))</f>
        <v/>
      </c>
      <c r="M11" s="12">
        <f>IF(J11="","",IF(MAX(C11:H11)=1,"لا يوجد عامل خطر واضح",CHOOSE(MATCH(MAX(C11:H11),C11:H11,0),"جلسة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2" ht="24" customHeight="1">
      <c r="A12" s="7" t="n"/>
      <c r="B12" s="8" t="n"/>
      <c r="C12" s="7" t="n"/>
      <c r="D12" s="7" t="n"/>
      <c r="E12" s="7" t="n"/>
      <c r="F12" s="7" t="n"/>
      <c r="G12" s="7" t="n"/>
      <c r="H12" s="7" t="n"/>
      <c r="I12" s="7" t="n"/>
      <c r="J12" s="9">
        <f>IF(COUNT(C12:H12)&lt;6,"",AVERAGE(C12:H12))</f>
        <v/>
      </c>
      <c r="K12" s="10">
        <f>IF(J12="","",IF(J12&gt;=2.4,"⚠ مرتفع",IF(J12&gt;=1.7,"◐ متوسط","✔ منخفض")))</f>
        <v/>
      </c>
      <c r="L12" s="11">
        <f>IF(OR(J12="",I12=""),"",IF(J12*I12&gt;=6,"⚠ أولوية قصوى: مقابلة بقاء خلال أسبوعين",IF(J12*I12&gt;=3.5,"◐ متابعة خلال شهر","✔ متابعة دورية")))</f>
        <v/>
      </c>
      <c r="M12" s="12">
        <f>IF(J12="","",IF(MAX(C12:H12)=1,"لا يوجد عامل خطر واضح",CHOOSE(MATCH(MAX(C12:H12),C12:H12,0),"جلسة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3" ht="24" customHeight="1">
      <c r="A13" s="7" t="n"/>
      <c r="B13" s="8" t="n"/>
      <c r="C13" s="7" t="n"/>
      <c r="D13" s="7" t="n"/>
      <c r="E13" s="7" t="n"/>
      <c r="F13" s="7" t="n"/>
      <c r="G13" s="7" t="n"/>
      <c r="H13" s="7" t="n"/>
      <c r="I13" s="7" t="n"/>
      <c r="J13" s="9">
        <f>IF(COUNT(C13:H13)&lt;6,"",AVERAGE(C13:H13))</f>
        <v/>
      </c>
      <c r="K13" s="10">
        <f>IF(J13="","",IF(J13&gt;=2.4,"⚠ مرتفع",IF(J13&gt;=1.7,"◐ متوسط","✔ منخفض")))</f>
        <v/>
      </c>
      <c r="L13" s="11">
        <f>IF(OR(J13="",I13=""),"",IF(J13*I13&gt;=6,"⚠ أولوية قصوى: مقابلة بقاء خلال أسبوعين",IF(J13*I13&gt;=3.5,"◐ متابعة خلال شهر","✔ متابعة دورية")))</f>
        <v/>
      </c>
      <c r="M13" s="12">
        <f>IF(J13="","",IF(MAX(C13:H13)=1,"لا يوجد عامل خطر واضح",CHOOSE(MATCH(MAX(C13:H13),C13:H13,0),"جلسة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4" ht="24" customHeight="1">
      <c r="A14" s="7" t="n"/>
      <c r="B14" s="8" t="n"/>
      <c r="C14" s="7" t="n"/>
      <c r="D14" s="7" t="n"/>
      <c r="E14" s="7" t="n"/>
      <c r="F14" s="7" t="n"/>
      <c r="G14" s="7" t="n"/>
      <c r="H14" s="7" t="n"/>
      <c r="I14" s="7" t="n"/>
      <c r="J14" s="9">
        <f>IF(COUNT(C14:H14)&lt;6,"",AVERAGE(C14:H14))</f>
        <v/>
      </c>
      <c r="K14" s="10">
        <f>IF(J14="","",IF(J14&gt;=2.4,"⚠ مرتفع",IF(J14&gt;=1.7,"◐ متوسط","✔ منخفض")))</f>
        <v/>
      </c>
      <c r="L14" s="11">
        <f>IF(OR(J14="",I14=""),"",IF(J14*I14&gt;=6,"⚠ أولوية قصوى: مقابلة بقاء خلال أسبوعين",IF(J14*I14&gt;=3.5,"◐ متابعة خلال شهر","✔ متابعة دورية")))</f>
        <v/>
      </c>
      <c r="M14" s="12">
        <f>IF(J14="","",IF(MAX(C14:H14)=1,"لا يوجد عامل خطر واضح",CHOOSE(MATCH(MAX(C14:H14),C14:H14,0),"جلسة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5" ht="24" customHeight="1">
      <c r="A15" s="7" t="n"/>
      <c r="B15" s="8" t="n"/>
      <c r="C15" s="7" t="n"/>
      <c r="D15" s="7" t="n"/>
      <c r="E15" s="7" t="n"/>
      <c r="F15" s="7" t="n"/>
      <c r="G15" s="7" t="n"/>
      <c r="H15" s="7" t="n"/>
      <c r="I15" s="7" t="n"/>
      <c r="J15" s="9">
        <f>IF(COUNT(C15:H15)&lt;6,"",AVERAGE(C15:H15))</f>
        <v/>
      </c>
      <c r="K15" s="10">
        <f>IF(J15="","",IF(J15&gt;=2.4,"⚠ مرتفع",IF(J15&gt;=1.7,"◐ متوسط","✔ منخفض")))</f>
        <v/>
      </c>
      <c r="L15" s="11">
        <f>IF(OR(J15="",I15=""),"",IF(J15*I15&gt;=6,"⚠ أولوية قصوى: مقابلة بقاء خلال أسبوعين",IF(J15*I15&gt;=3.5,"◐ متابعة خلال شهر","✔ متابعة دورية")))</f>
        <v/>
      </c>
      <c r="M15" s="12">
        <f>IF(J15="","",IF(MAX(C15:H15)=1,"لا يوجد عامل خطر واضح",CHOOSE(MATCH(MAX(C15:H15),C15:H15,0),"جلسة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6" ht="24" customHeight="1">
      <c r="A16" s="7" t="n"/>
      <c r="B16" s="8" t="n"/>
      <c r="C16" s="7" t="n"/>
      <c r="D16" s="7" t="n"/>
      <c r="E16" s="7" t="n"/>
      <c r="F16" s="7" t="n"/>
      <c r="G16" s="7" t="n"/>
      <c r="H16" s="7" t="n"/>
      <c r="I16" s="7" t="n"/>
      <c r="J16" s="9">
        <f>IF(COUNT(C16:H16)&lt;6,"",AVERAGE(C16:H16))</f>
        <v/>
      </c>
      <c r="K16" s="10">
        <f>IF(J16="","",IF(J16&gt;=2.4,"⚠ مرتفع",IF(J16&gt;=1.7,"◐ متوسط","✔ منخفض")))</f>
        <v/>
      </c>
      <c r="L16" s="11">
        <f>IF(OR(J16="",I16=""),"",IF(J16*I16&gt;=6,"⚠ أولوية قصوى: مقابلة بقاء خلال أسبوعين",IF(J16*I16&gt;=3.5,"◐ متابعة خلال شهر","✔ متابعة دورية")))</f>
        <v/>
      </c>
      <c r="M16" s="12">
        <f>IF(J16="","",IF(MAX(C16:H16)=1,"لا يوجد عامل خطر واضح",CHOOSE(MATCH(MAX(C16:H16),C16:H16,0),"جلسة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7" ht="24" customHeight="1">
      <c r="A17" s="7" t="n"/>
      <c r="B17" s="8" t="n"/>
      <c r="C17" s="7" t="n"/>
      <c r="D17" s="7" t="n"/>
      <c r="E17" s="7" t="n"/>
      <c r="F17" s="7" t="n"/>
      <c r="G17" s="7" t="n"/>
      <c r="H17" s="7" t="n"/>
      <c r="I17" s="7" t="n"/>
      <c r="J17" s="9">
        <f>IF(COUNT(C17:H17)&lt;6,"",AVERAGE(C17:H17))</f>
        <v/>
      </c>
      <c r="K17" s="10">
        <f>IF(J17="","",IF(J17&gt;=2.4,"⚠ مرتفع",IF(J17&gt;=1.7,"◐ متوسط","✔ منخفض")))</f>
        <v/>
      </c>
      <c r="L17" s="11">
        <f>IF(OR(J17="",I17=""),"",IF(J17*I17&gt;=6,"⚠ أولوية قصوى: مقابلة بقاء خلال أسبوعين",IF(J17*I17&gt;=3.5,"◐ متابعة خلال شهر","✔ متابعة دورية")))</f>
        <v/>
      </c>
      <c r="M17" s="12">
        <f>IF(J17="","",IF(MAX(C17:H17)=1,"لا يوجد عامل خطر واضح",CHOOSE(MATCH(MAX(C17:H17),C17:H17,0),"جلسة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8" ht="24" customHeight="1">
      <c r="A18" s="7" t="n"/>
      <c r="B18" s="8" t="n"/>
      <c r="C18" s="7" t="n"/>
      <c r="D18" s="7" t="n"/>
      <c r="E18" s="7" t="n"/>
      <c r="F18" s="7" t="n"/>
      <c r="G18" s="7" t="n"/>
      <c r="H18" s="7" t="n"/>
      <c r="I18" s="7" t="n"/>
      <c r="J18" s="9">
        <f>IF(COUNT(C18:H18)&lt;6,"",AVERAGE(C18:H18))</f>
        <v/>
      </c>
      <c r="K18" s="10">
        <f>IF(J18="","",IF(J18&gt;=2.4,"⚠ مرتفع",IF(J18&gt;=1.7,"◐ متوسط","✔ منخفض")))</f>
        <v/>
      </c>
      <c r="L18" s="11">
        <f>IF(OR(J18="",I18=""),"",IF(J18*I18&gt;=6,"⚠ أولوية قصوى: مقابلة بقاء خلال أسبوعين",IF(J18*I18&gt;=3.5,"◐ متابعة خلال شهر","✔ متابعة دورية")))</f>
        <v/>
      </c>
      <c r="M18" s="12">
        <f>IF(J18="","",IF(MAX(C18:H18)=1,"لا يوجد عامل خطر واضح",CHOOSE(MATCH(MAX(C18:H18),C18:H18,0),"جلسة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19" ht="24" customHeight="1">
      <c r="A19" s="7" t="n"/>
      <c r="B19" s="8" t="n"/>
      <c r="C19" s="7" t="n"/>
      <c r="D19" s="7" t="n"/>
      <c r="E19" s="7" t="n"/>
      <c r="F19" s="7" t="n"/>
      <c r="G19" s="7" t="n"/>
      <c r="H19" s="7" t="n"/>
      <c r="I19" s="7" t="n"/>
      <c r="J19" s="9">
        <f>IF(COUNT(C19:H19)&lt;6,"",AVERAGE(C19:H19))</f>
        <v/>
      </c>
      <c r="K19" s="10">
        <f>IF(J19="","",IF(J19&gt;=2.4,"⚠ مرتفع",IF(J19&gt;=1.7,"◐ متوسط","✔ منخفض")))</f>
        <v/>
      </c>
      <c r="L19" s="11">
        <f>IF(OR(J19="",I19=""),"",IF(J19*I19&gt;=6,"⚠ أولوية قصوى: مقابلة بقاء خلال أسبوعين",IF(J19*I19&gt;=3.5,"◐ متابعة خلال شهر","✔ متابعة دورية")))</f>
        <v/>
      </c>
      <c r="M19" s="12">
        <f>IF(J19="","",IF(MAX(C19:H19)=1,"لا يوجد عامل خطر واضح",CHOOSE(MATCH(MAX(C19:H19),C19:H19,0),"جلسة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0" ht="24" customHeight="1">
      <c r="A20" s="7" t="n"/>
      <c r="B20" s="8" t="n"/>
      <c r="C20" s="7" t="n"/>
      <c r="D20" s="7" t="n"/>
      <c r="E20" s="7" t="n"/>
      <c r="F20" s="7" t="n"/>
      <c r="G20" s="7" t="n"/>
      <c r="H20" s="7" t="n"/>
      <c r="I20" s="7" t="n"/>
      <c r="J20" s="9">
        <f>IF(COUNT(C20:H20)&lt;6,"",AVERAGE(C20:H20))</f>
        <v/>
      </c>
      <c r="K20" s="10">
        <f>IF(J20="","",IF(J20&gt;=2.4,"⚠ مرتفع",IF(J20&gt;=1.7,"◐ متوسط","✔ منخفض")))</f>
        <v/>
      </c>
      <c r="L20" s="11">
        <f>IF(OR(J20="",I20=""),"",IF(J20*I20&gt;=6,"⚠ أولوية قصوى: مقابلة بقاء خلال أسبوعين",IF(J20*I20&gt;=3.5,"◐ متابعة خلال شهر","✔ متابعة دورية")))</f>
        <v/>
      </c>
      <c r="M20" s="12">
        <f>IF(J20="","",IF(MAX(C20:H20)=1,"لا يوجد عامل خطر واضح",CHOOSE(MATCH(MAX(C20:H20),C20:H20,0),"جلسة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1" ht="24" customHeight="1">
      <c r="A21" s="7" t="n"/>
      <c r="B21" s="8" t="n"/>
      <c r="C21" s="7" t="n"/>
      <c r="D21" s="7" t="n"/>
      <c r="E21" s="7" t="n"/>
      <c r="F21" s="7" t="n"/>
      <c r="G21" s="7" t="n"/>
      <c r="H21" s="7" t="n"/>
      <c r="I21" s="7" t="n"/>
      <c r="J21" s="9">
        <f>IF(COUNT(C21:H21)&lt;6,"",AVERAGE(C21:H21))</f>
        <v/>
      </c>
      <c r="K21" s="10">
        <f>IF(J21="","",IF(J21&gt;=2.4,"⚠ مرتفع",IF(J21&gt;=1.7,"◐ متوسط","✔ منخفض")))</f>
        <v/>
      </c>
      <c r="L21" s="11">
        <f>IF(OR(J21="",I21=""),"",IF(J21*I21&gt;=6,"⚠ أولوية قصوى: مقابلة بقاء خلال أسبوعين",IF(J21*I21&gt;=3.5,"◐ متابعة خلال شهر","✔ متابعة دورية")))</f>
        <v/>
      </c>
      <c r="M21" s="12">
        <f>IF(J21="","",IF(MAX(C21:H21)=1,"لا يوجد عامل خطر واضح",CHOOSE(MATCH(MAX(C21:H21),C21:H21,0),"جلسة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2" ht="24" customHeight="1">
      <c r="A22" s="7" t="n"/>
      <c r="B22" s="8" t="n"/>
      <c r="C22" s="7" t="n"/>
      <c r="D22" s="7" t="n"/>
      <c r="E22" s="7" t="n"/>
      <c r="F22" s="7" t="n"/>
      <c r="G22" s="7" t="n"/>
      <c r="H22" s="7" t="n"/>
      <c r="I22" s="7" t="n"/>
      <c r="J22" s="9">
        <f>IF(COUNT(C22:H22)&lt;6,"",AVERAGE(C22:H22))</f>
        <v/>
      </c>
      <c r="K22" s="10">
        <f>IF(J22="","",IF(J22&gt;=2.4,"⚠ مرتفع",IF(J22&gt;=1.7,"◐ متوسط","✔ منخفض")))</f>
        <v/>
      </c>
      <c r="L22" s="11">
        <f>IF(OR(J22="",I22=""),"",IF(J22*I22&gt;=6,"⚠ أولوية قصوى: مقابلة بقاء خلال أسبوعين",IF(J22*I22&gt;=3.5,"◐ متابعة خلال شهر","✔ متابعة دورية")))</f>
        <v/>
      </c>
      <c r="M22" s="12">
        <f>IF(J22="","",IF(MAX(C22:H22)=1,"لا يوجد عامل خطر واضح",CHOOSE(MATCH(MAX(C22:H22),C22:H22,0),"جلسة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3" ht="24" customHeight="1">
      <c r="A23" s="7" t="n"/>
      <c r="B23" s="8" t="n"/>
      <c r="C23" s="7" t="n"/>
      <c r="D23" s="7" t="n"/>
      <c r="E23" s="7" t="n"/>
      <c r="F23" s="7" t="n"/>
      <c r="G23" s="7" t="n"/>
      <c r="H23" s="7" t="n"/>
      <c r="I23" s="7" t="n"/>
      <c r="J23" s="9">
        <f>IF(COUNT(C23:H23)&lt;6,"",AVERAGE(C23:H23))</f>
        <v/>
      </c>
      <c r="K23" s="10">
        <f>IF(J23="","",IF(J23&gt;=2.4,"⚠ مرتفع",IF(J23&gt;=1.7,"◐ متوسط","✔ منخفض")))</f>
        <v/>
      </c>
      <c r="L23" s="11">
        <f>IF(OR(J23="",I23=""),"",IF(J23*I23&gt;=6,"⚠ أولوية قصوى: مقابلة بقاء خلال أسبوعين",IF(J23*I23&gt;=3.5,"◐ متابعة خلال شهر","✔ متابعة دورية")))</f>
        <v/>
      </c>
      <c r="M23" s="12">
        <f>IF(J23="","",IF(MAX(C23:H23)=1,"لا يوجد عامل خطر واضح",CHOOSE(MATCH(MAX(C23:H23),C23:H23,0),"جلسة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4" ht="24" customHeight="1">
      <c r="A24" s="7" t="n"/>
      <c r="B24" s="8" t="n"/>
      <c r="C24" s="7" t="n"/>
      <c r="D24" s="7" t="n"/>
      <c r="E24" s="7" t="n"/>
      <c r="F24" s="7" t="n"/>
      <c r="G24" s="7" t="n"/>
      <c r="H24" s="7" t="n"/>
      <c r="I24" s="7" t="n"/>
      <c r="J24" s="9">
        <f>IF(COUNT(C24:H24)&lt;6,"",AVERAGE(C24:H24))</f>
        <v/>
      </c>
      <c r="K24" s="10">
        <f>IF(J24="","",IF(J24&gt;=2.4,"⚠ مرتفع",IF(J24&gt;=1.7,"◐ متوسط","✔ منخفض")))</f>
        <v/>
      </c>
      <c r="L24" s="11">
        <f>IF(OR(J24="",I24=""),"",IF(J24*I24&gt;=6,"⚠ أولوية قصوى: مقابلة بقاء خلال أسبوعين",IF(J24*I24&gt;=3.5,"◐ متابعة خلال شهر","✔ متابعة دورية")))</f>
        <v/>
      </c>
      <c r="M24" s="12">
        <f>IF(J24="","",IF(MAX(C24:H24)=1,"لا يوجد عامل خطر واضح",CHOOSE(MATCH(MAX(C24:H24),C24:H24,0),"جلسة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5" ht="24" customHeight="1">
      <c r="A25" s="7" t="n"/>
      <c r="B25" s="8" t="n"/>
      <c r="C25" s="7" t="n"/>
      <c r="D25" s="7" t="n"/>
      <c r="E25" s="7" t="n"/>
      <c r="F25" s="7" t="n"/>
      <c r="G25" s="7" t="n"/>
      <c r="H25" s="7" t="n"/>
      <c r="I25" s="7" t="n"/>
      <c r="J25" s="9">
        <f>IF(COUNT(C25:H25)&lt;6,"",AVERAGE(C25:H25))</f>
        <v/>
      </c>
      <c r="K25" s="10">
        <f>IF(J25="","",IF(J25&gt;=2.4,"⚠ مرتفع",IF(J25&gt;=1.7,"◐ متوسط","✔ منخفض")))</f>
        <v/>
      </c>
      <c r="L25" s="11">
        <f>IF(OR(J25="",I25=""),"",IF(J25*I25&gt;=6,"⚠ أولوية قصوى: مقابلة بقاء خلال أسبوعين",IF(J25*I25&gt;=3.5,"◐ متابعة خلال شهر","✔ متابعة دورية")))</f>
        <v/>
      </c>
      <c r="M25" s="12">
        <f>IF(J25="","",IF(MAX(C25:H25)=1,"لا يوجد عامل خطر واضح",CHOOSE(MATCH(MAX(C25:H25),C25:H25,0),"جلسة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6" ht="24" customHeight="1">
      <c r="A26" s="7" t="n"/>
      <c r="B26" s="8" t="n"/>
      <c r="C26" s="7" t="n"/>
      <c r="D26" s="7" t="n"/>
      <c r="E26" s="7" t="n"/>
      <c r="F26" s="7" t="n"/>
      <c r="G26" s="7" t="n"/>
      <c r="H26" s="7" t="n"/>
      <c r="I26" s="7" t="n"/>
      <c r="J26" s="9">
        <f>IF(COUNT(C26:H26)&lt;6,"",AVERAGE(C26:H26))</f>
        <v/>
      </c>
      <c r="K26" s="10">
        <f>IF(J26="","",IF(J26&gt;=2.4,"⚠ مرتفع",IF(J26&gt;=1.7,"◐ متوسط","✔ منخفض")))</f>
        <v/>
      </c>
      <c r="L26" s="11">
        <f>IF(OR(J26="",I26=""),"",IF(J26*I26&gt;=6,"⚠ أولوية قصوى: مقابلة بقاء خلال أسبوعين",IF(J26*I26&gt;=3.5,"◐ متابعة خلال شهر","✔ متابعة دورية")))</f>
        <v/>
      </c>
      <c r="M26" s="12">
        <f>IF(J26="","",IF(MAX(C26:H26)=1,"لا يوجد عامل خطر واضح",CHOOSE(MATCH(MAX(C26:H26),C26:H26,0),"جلسة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7" ht="24" customHeight="1">
      <c r="A27" s="7" t="n"/>
      <c r="B27" s="8" t="n"/>
      <c r="C27" s="7" t="n"/>
      <c r="D27" s="7" t="n"/>
      <c r="E27" s="7" t="n"/>
      <c r="F27" s="7" t="n"/>
      <c r="G27" s="7" t="n"/>
      <c r="H27" s="7" t="n"/>
      <c r="I27" s="7" t="n"/>
      <c r="J27" s="9">
        <f>IF(COUNT(C27:H27)&lt;6,"",AVERAGE(C27:H27))</f>
        <v/>
      </c>
      <c r="K27" s="10">
        <f>IF(J27="","",IF(J27&gt;=2.4,"⚠ مرتفع",IF(J27&gt;=1.7,"◐ متوسط","✔ منخفض")))</f>
        <v/>
      </c>
      <c r="L27" s="11">
        <f>IF(OR(J27="",I27=""),"",IF(J27*I27&gt;=6,"⚠ أولوية قصوى: مقابلة بقاء خلال أسبوعين",IF(J27*I27&gt;=3.5,"◐ متابعة خلال شهر","✔ متابعة دورية")))</f>
        <v/>
      </c>
      <c r="M27" s="12">
        <f>IF(J27="","",IF(MAX(C27:H27)=1,"لا يوجد عامل خطر واضح",CHOOSE(MATCH(MAX(C27:H27),C27:H27,0),"جلسة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8" ht="24" customHeight="1">
      <c r="A28" s="7" t="n"/>
      <c r="B28" s="8" t="n"/>
      <c r="C28" s="7" t="n"/>
      <c r="D28" s="7" t="n"/>
      <c r="E28" s="7" t="n"/>
      <c r="F28" s="7" t="n"/>
      <c r="G28" s="7" t="n"/>
      <c r="H28" s="7" t="n"/>
      <c r="I28" s="7" t="n"/>
      <c r="J28" s="9">
        <f>IF(COUNT(C28:H28)&lt;6,"",AVERAGE(C28:H28))</f>
        <v/>
      </c>
      <c r="K28" s="10">
        <f>IF(J28="","",IF(J28&gt;=2.4,"⚠ مرتفع",IF(J28&gt;=1.7,"◐ متوسط","✔ منخفض")))</f>
        <v/>
      </c>
      <c r="L28" s="11">
        <f>IF(OR(J28="",I28=""),"",IF(J28*I28&gt;=6,"⚠ أولوية قصوى: مقابلة بقاء خلال أسبوعين",IF(J28*I28&gt;=3.5,"◐ متابعة خلال شهر","✔ متابعة دورية")))</f>
        <v/>
      </c>
      <c r="M28" s="12">
        <f>IF(J28="","",IF(MAX(C28:H28)=1,"لا يوجد عامل خطر واضح",CHOOSE(MATCH(MAX(C28:H28),C28:H28,0),"جلسة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29" ht="24" customHeight="1">
      <c r="A29" s="7" t="n"/>
      <c r="B29" s="8" t="n"/>
      <c r="C29" s="7" t="n"/>
      <c r="D29" s="7" t="n"/>
      <c r="E29" s="7" t="n"/>
      <c r="F29" s="7" t="n"/>
      <c r="G29" s="7" t="n"/>
      <c r="H29" s="7" t="n"/>
      <c r="I29" s="7" t="n"/>
      <c r="J29" s="9">
        <f>IF(COUNT(C29:H29)&lt;6,"",AVERAGE(C29:H29))</f>
        <v/>
      </c>
      <c r="K29" s="10">
        <f>IF(J29="","",IF(J29&gt;=2.4,"⚠ مرتفع",IF(J29&gt;=1.7,"◐ متوسط","✔ منخفض")))</f>
        <v/>
      </c>
      <c r="L29" s="11">
        <f>IF(OR(J29="",I29=""),"",IF(J29*I29&gt;=6,"⚠ أولوية قصوى: مقابلة بقاء خلال أسبوعين",IF(J29*I29&gt;=3.5,"◐ متابعة خلال شهر","✔ متابعة دورية")))</f>
        <v/>
      </c>
      <c r="M29" s="12">
        <f>IF(J29="","",IF(MAX(C29:H29)=1,"لا يوجد عامل خطر واضح",CHOOSE(MATCH(MAX(C29:H29),C29:H29,0),"جلسة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0" ht="24" customHeight="1">
      <c r="A30" s="7" t="n"/>
      <c r="B30" s="8" t="n"/>
      <c r="C30" s="7" t="n"/>
      <c r="D30" s="7" t="n"/>
      <c r="E30" s="7" t="n"/>
      <c r="F30" s="7" t="n"/>
      <c r="G30" s="7" t="n"/>
      <c r="H30" s="7" t="n"/>
      <c r="I30" s="7" t="n"/>
      <c r="J30" s="9">
        <f>IF(COUNT(C30:H30)&lt;6,"",AVERAGE(C30:H30))</f>
        <v/>
      </c>
      <c r="K30" s="10">
        <f>IF(J30="","",IF(J30&gt;=2.4,"⚠ مرتفع",IF(J30&gt;=1.7,"◐ متوسط","✔ منخفض")))</f>
        <v/>
      </c>
      <c r="L30" s="11">
        <f>IF(OR(J30="",I30=""),"",IF(J30*I30&gt;=6,"⚠ أولوية قصوى: مقابلة بقاء خلال أسبوعين",IF(J30*I30&gt;=3.5,"◐ متابعة خلال شهر","✔ متابعة دورية")))</f>
        <v/>
      </c>
      <c r="M30" s="12">
        <f>IF(J30="","",IF(MAX(C30:H30)=1,"لا يوجد عامل خطر واضح",CHOOSE(MATCH(MAX(C30:H30),C30:H30,0),"جلسة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1" ht="24" customHeight="1">
      <c r="A31" s="7" t="n"/>
      <c r="B31" s="8" t="n"/>
      <c r="C31" s="7" t="n"/>
      <c r="D31" s="7" t="n"/>
      <c r="E31" s="7" t="n"/>
      <c r="F31" s="7" t="n"/>
      <c r="G31" s="7" t="n"/>
      <c r="H31" s="7" t="n"/>
      <c r="I31" s="7" t="n"/>
      <c r="J31" s="9">
        <f>IF(COUNT(C31:H31)&lt;6,"",AVERAGE(C31:H31))</f>
        <v/>
      </c>
      <c r="K31" s="10">
        <f>IF(J31="","",IF(J31&gt;=2.4,"⚠ مرتفع",IF(J31&gt;=1.7,"◐ متوسط","✔ منخفض")))</f>
        <v/>
      </c>
      <c r="L31" s="11">
        <f>IF(OR(J31="",I31=""),"",IF(J31*I31&gt;=6,"⚠ أولوية قصوى: مقابلة بقاء خلال أسبوعين",IF(J31*I31&gt;=3.5,"◐ متابعة خلال شهر","✔ متابعة دورية")))</f>
        <v/>
      </c>
      <c r="M31" s="12">
        <f>IF(J31="","",IF(MAX(C31:H31)=1,"لا يوجد عامل خطر واضح",CHOOSE(MATCH(MAX(C31:H31),C31:H31,0),"جلسة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2" ht="24" customHeight="1">
      <c r="A32" s="7" t="n"/>
      <c r="B32" s="8" t="n"/>
      <c r="C32" s="7" t="n"/>
      <c r="D32" s="7" t="n"/>
      <c r="E32" s="7" t="n"/>
      <c r="F32" s="7" t="n"/>
      <c r="G32" s="7" t="n"/>
      <c r="H32" s="7" t="n"/>
      <c r="I32" s="7" t="n"/>
      <c r="J32" s="9">
        <f>IF(COUNT(C32:H32)&lt;6,"",AVERAGE(C32:H32))</f>
        <v/>
      </c>
      <c r="K32" s="10">
        <f>IF(J32="","",IF(J32&gt;=2.4,"⚠ مرتفع",IF(J32&gt;=1.7,"◐ متوسط","✔ منخفض")))</f>
        <v/>
      </c>
      <c r="L32" s="11">
        <f>IF(OR(J32="",I32=""),"",IF(J32*I32&gt;=6,"⚠ أولوية قصوى: مقابلة بقاء خلال أسبوعين",IF(J32*I32&gt;=3.5,"◐ متابعة خلال شهر","✔ متابعة دورية")))</f>
        <v/>
      </c>
      <c r="M32" s="12">
        <f>IF(J32="","",IF(MAX(C32:H32)=1,"لا يوجد عامل خطر واضح",CHOOSE(MATCH(MAX(C32:H32),C32:H32,0),"جلسة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3" ht="24" customHeight="1">
      <c r="A33" s="7" t="n"/>
      <c r="B33" s="8" t="n"/>
      <c r="C33" s="7" t="n"/>
      <c r="D33" s="7" t="n"/>
      <c r="E33" s="7" t="n"/>
      <c r="F33" s="7" t="n"/>
      <c r="G33" s="7" t="n"/>
      <c r="H33" s="7" t="n"/>
      <c r="I33" s="7" t="n"/>
      <c r="J33" s="9">
        <f>IF(COUNT(C33:H33)&lt;6,"",AVERAGE(C33:H33))</f>
        <v/>
      </c>
      <c r="K33" s="10">
        <f>IF(J33="","",IF(J33&gt;=2.4,"⚠ مرتفع",IF(J33&gt;=1.7,"◐ متوسط","✔ منخفض")))</f>
        <v/>
      </c>
      <c r="L33" s="11">
        <f>IF(OR(J33="",I33=""),"",IF(J33*I33&gt;=6,"⚠ أولوية قصوى: مقابلة بقاء خلال أسبوعين",IF(J33*I33&gt;=3.5,"◐ متابعة خلال شهر","✔ متابعة دورية")))</f>
        <v/>
      </c>
      <c r="M33" s="12">
        <f>IF(J33="","",IF(MAX(C33:H33)=1,"لا يوجد عامل خطر واضح",CHOOSE(MATCH(MAX(C33:H33),C33:H33,0),"جلسة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4" ht="24" customHeight="1">
      <c r="A34" s="7" t="n"/>
      <c r="B34" s="8" t="n"/>
      <c r="C34" s="7" t="n"/>
      <c r="D34" s="7" t="n"/>
      <c r="E34" s="7" t="n"/>
      <c r="F34" s="7" t="n"/>
      <c r="G34" s="7" t="n"/>
      <c r="H34" s="7" t="n"/>
      <c r="I34" s="7" t="n"/>
      <c r="J34" s="9">
        <f>IF(COUNT(C34:H34)&lt;6,"",AVERAGE(C34:H34))</f>
        <v/>
      </c>
      <c r="K34" s="10">
        <f>IF(J34="","",IF(J34&gt;=2.4,"⚠ مرتفع",IF(J34&gt;=1.7,"◐ متوسط","✔ منخفض")))</f>
        <v/>
      </c>
      <c r="L34" s="11">
        <f>IF(OR(J34="",I34=""),"",IF(J34*I34&gt;=6,"⚠ أولوية قصوى: مقابلة بقاء خلال أسبوعين",IF(J34*I34&gt;=3.5,"◐ متابعة خلال شهر","✔ متابعة دورية")))</f>
        <v/>
      </c>
      <c r="M34" s="12">
        <f>IF(J34="","",IF(MAX(C34:H34)=1,"لا يوجد عامل خطر واضح",CHOOSE(MATCH(MAX(C34:H34),C34:H34,0),"جلسة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5" ht="24" customHeight="1">
      <c r="A35" s="7" t="n"/>
      <c r="B35" s="8" t="n"/>
      <c r="C35" s="7" t="n"/>
      <c r="D35" s="7" t="n"/>
      <c r="E35" s="7" t="n"/>
      <c r="F35" s="7" t="n"/>
      <c r="G35" s="7" t="n"/>
      <c r="H35" s="7" t="n"/>
      <c r="I35" s="7" t="n"/>
      <c r="J35" s="9">
        <f>IF(COUNT(C35:H35)&lt;6,"",AVERAGE(C35:H35))</f>
        <v/>
      </c>
      <c r="K35" s="10">
        <f>IF(J35="","",IF(J35&gt;=2.4,"⚠ مرتفع",IF(J35&gt;=1.7,"◐ متوسط","✔ منخفض")))</f>
        <v/>
      </c>
      <c r="L35" s="11">
        <f>IF(OR(J35="",I35=""),"",IF(J35*I35&gt;=6,"⚠ أولوية قصوى: مقابلة بقاء خلال أسبوعين",IF(J35*I35&gt;=3.5,"◐ متابعة خلال شهر","✔ متابعة دورية")))</f>
        <v/>
      </c>
      <c r="M35" s="12">
        <f>IF(J35="","",IF(MAX(C35:H35)=1,"لا يوجد عامل خطر واضح",CHOOSE(MATCH(MAX(C35:H35),C35:H35,0),"جلسة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6" ht="24" customHeight="1">
      <c r="A36" s="7" t="n"/>
      <c r="B36" s="8" t="n"/>
      <c r="C36" s="7" t="n"/>
      <c r="D36" s="7" t="n"/>
      <c r="E36" s="7" t="n"/>
      <c r="F36" s="7" t="n"/>
      <c r="G36" s="7" t="n"/>
      <c r="H36" s="7" t="n"/>
      <c r="I36" s="7" t="n"/>
      <c r="J36" s="9">
        <f>IF(COUNT(C36:H36)&lt;6,"",AVERAGE(C36:H36))</f>
        <v/>
      </c>
      <c r="K36" s="10">
        <f>IF(J36="","",IF(J36&gt;=2.4,"⚠ مرتفع",IF(J36&gt;=1.7,"◐ متوسط","✔ منخفض")))</f>
        <v/>
      </c>
      <c r="L36" s="11">
        <f>IF(OR(J36="",I36=""),"",IF(J36*I36&gt;=6,"⚠ أولوية قصوى: مقابلة بقاء خلال أسبوعين",IF(J36*I36&gt;=3.5,"◐ متابعة خلال شهر","✔ متابعة دورية")))</f>
        <v/>
      </c>
      <c r="M36" s="12">
        <f>IF(J36="","",IF(MAX(C36:H36)=1,"لا يوجد عامل خطر واضح",CHOOSE(MATCH(MAX(C36:H36),C36:H36,0),"جلسة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7" ht="24" customHeight="1">
      <c r="A37" s="7" t="n"/>
      <c r="B37" s="8" t="n"/>
      <c r="C37" s="7" t="n"/>
      <c r="D37" s="7" t="n"/>
      <c r="E37" s="7" t="n"/>
      <c r="F37" s="7" t="n"/>
      <c r="G37" s="7" t="n"/>
      <c r="H37" s="7" t="n"/>
      <c r="I37" s="7" t="n"/>
      <c r="J37" s="9">
        <f>IF(COUNT(C37:H37)&lt;6,"",AVERAGE(C37:H37))</f>
        <v/>
      </c>
      <c r="K37" s="10">
        <f>IF(J37="","",IF(J37&gt;=2.4,"⚠ مرتفع",IF(J37&gt;=1.7,"◐ متوسط","✔ منخفض")))</f>
        <v/>
      </c>
      <c r="L37" s="11">
        <f>IF(OR(J37="",I37=""),"",IF(J37*I37&gt;=6,"⚠ أولوية قصوى: مقابلة بقاء خلال أسبوعين",IF(J37*I37&gt;=3.5,"◐ متابعة خلال شهر","✔ متابعة دورية")))</f>
        <v/>
      </c>
      <c r="M37" s="12">
        <f>IF(J37="","",IF(MAX(C37:H37)=1,"لا يوجد عامل خطر واضح",CHOOSE(MATCH(MAX(C37:H37),C37:H37,0),"جلسة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8" ht="24" customHeight="1">
      <c r="A38" s="7" t="n"/>
      <c r="B38" s="8" t="n"/>
      <c r="C38" s="7" t="n"/>
      <c r="D38" s="7" t="n"/>
      <c r="E38" s="7" t="n"/>
      <c r="F38" s="7" t="n"/>
      <c r="G38" s="7" t="n"/>
      <c r="H38" s="7" t="n"/>
      <c r="I38" s="7" t="n"/>
      <c r="J38" s="9">
        <f>IF(COUNT(C38:H38)&lt;6,"",AVERAGE(C38:H38))</f>
        <v/>
      </c>
      <c r="K38" s="10">
        <f>IF(J38="","",IF(J38&gt;=2.4,"⚠ مرتفع",IF(J38&gt;=1.7,"◐ متوسط","✔ منخفض")))</f>
        <v/>
      </c>
      <c r="L38" s="11">
        <f>IF(OR(J38="",I38=""),"",IF(J38*I38&gt;=6,"⚠ أولوية قصوى: مقابلة بقاء خلال أسبوعين",IF(J38*I38&gt;=3.5,"◐ متابعة خلال شهر","✔ متابعة دورية")))</f>
        <v/>
      </c>
      <c r="M38" s="12">
        <f>IF(J38="","",IF(MAX(C38:H38)=1,"لا يوجد عامل خطر واضح",CHOOSE(MATCH(MAX(C38:H38),C38:H38,0),"جلسة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39" ht="24" customHeight="1">
      <c r="A39" s="7" t="n"/>
      <c r="B39" s="8" t="n"/>
      <c r="C39" s="7" t="n"/>
      <c r="D39" s="7" t="n"/>
      <c r="E39" s="7" t="n"/>
      <c r="F39" s="7" t="n"/>
      <c r="G39" s="7" t="n"/>
      <c r="H39" s="7" t="n"/>
      <c r="I39" s="7" t="n"/>
      <c r="J39" s="9">
        <f>IF(COUNT(C39:H39)&lt;6,"",AVERAGE(C39:H39))</f>
        <v/>
      </c>
      <c r="K39" s="10">
        <f>IF(J39="","",IF(J39&gt;=2.4,"⚠ مرتفع",IF(J39&gt;=1.7,"◐ متوسط","✔ منخفض")))</f>
        <v/>
      </c>
      <c r="L39" s="11">
        <f>IF(OR(J39="",I39=""),"",IF(J39*I39&gt;=6,"⚠ أولوية قصوى: مقابلة بقاء خلال أسبوعين",IF(J39*I39&gt;=3.5,"◐ متابعة خلال شهر","✔ متابعة دورية")))</f>
        <v/>
      </c>
      <c r="M39" s="12">
        <f>IF(J39="","",IF(MAX(C39:H39)=1,"لا يوجد عامل خطر واضح",CHOOSE(MATCH(MAX(C39:H39),C39:H39,0),"جلسة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0" ht="24" customHeight="1">
      <c r="A40" s="7" t="n"/>
      <c r="B40" s="8" t="n"/>
      <c r="C40" s="7" t="n"/>
      <c r="D40" s="7" t="n"/>
      <c r="E40" s="7" t="n"/>
      <c r="F40" s="7" t="n"/>
      <c r="G40" s="7" t="n"/>
      <c r="H40" s="7" t="n"/>
      <c r="I40" s="7" t="n"/>
      <c r="J40" s="9">
        <f>IF(COUNT(C40:H40)&lt;6,"",AVERAGE(C40:H40))</f>
        <v/>
      </c>
      <c r="K40" s="10">
        <f>IF(J40="","",IF(J40&gt;=2.4,"⚠ مرتفع",IF(J40&gt;=1.7,"◐ متوسط","✔ منخفض")))</f>
        <v/>
      </c>
      <c r="L40" s="11">
        <f>IF(OR(J40="",I40=""),"",IF(J40*I40&gt;=6,"⚠ أولوية قصوى: مقابلة بقاء خلال أسبوعين",IF(J40*I40&gt;=3.5,"◐ متابعة خلال شهر","✔ متابعة دورية")))</f>
        <v/>
      </c>
      <c r="M40" s="12">
        <f>IF(J40="","",IF(MAX(C40:H40)=1,"لا يوجد عامل خطر واضح",CHOOSE(MATCH(MAX(C40:H40),C40:H40,0),"جلسة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1" ht="24" customHeight="1">
      <c r="A41" s="7" t="n"/>
      <c r="B41" s="8" t="n"/>
      <c r="C41" s="7" t="n"/>
      <c r="D41" s="7" t="n"/>
      <c r="E41" s="7" t="n"/>
      <c r="F41" s="7" t="n"/>
      <c r="G41" s="7" t="n"/>
      <c r="H41" s="7" t="n"/>
      <c r="I41" s="7" t="n"/>
      <c r="J41" s="9">
        <f>IF(COUNT(C41:H41)&lt;6,"",AVERAGE(C41:H41))</f>
        <v/>
      </c>
      <c r="K41" s="10">
        <f>IF(J41="","",IF(J41&gt;=2.4,"⚠ مرتفع",IF(J41&gt;=1.7,"◐ متوسط","✔ منخفض")))</f>
        <v/>
      </c>
      <c r="L41" s="11">
        <f>IF(OR(J41="",I41=""),"",IF(J41*I41&gt;=6,"⚠ أولوية قصوى: مقابلة بقاء خلال أسبوعين",IF(J41*I41&gt;=3.5,"◐ متابعة خلال شهر","✔ متابعة دورية")))</f>
        <v/>
      </c>
      <c r="M41" s="12">
        <f>IF(J41="","",IF(MAX(C41:H41)=1,"لا يوجد عامل خطر واضح",CHOOSE(MATCH(MAX(C41:H41),C41:H41,0),"جلسة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2" ht="24" customHeight="1">
      <c r="A42" s="7" t="n"/>
      <c r="B42" s="8" t="n"/>
      <c r="C42" s="7" t="n"/>
      <c r="D42" s="7" t="n"/>
      <c r="E42" s="7" t="n"/>
      <c r="F42" s="7" t="n"/>
      <c r="G42" s="7" t="n"/>
      <c r="H42" s="7" t="n"/>
      <c r="I42" s="7" t="n"/>
      <c r="J42" s="9">
        <f>IF(COUNT(C42:H42)&lt;6,"",AVERAGE(C42:H42))</f>
        <v/>
      </c>
      <c r="K42" s="10">
        <f>IF(J42="","",IF(J42&gt;=2.4,"⚠ مرتفع",IF(J42&gt;=1.7,"◐ متوسط","✔ منخفض")))</f>
        <v/>
      </c>
      <c r="L42" s="11">
        <f>IF(OR(J42="",I42=""),"",IF(J42*I42&gt;=6,"⚠ أولوية قصوى: مقابلة بقاء خلال أسبوعين",IF(J42*I42&gt;=3.5,"◐ متابعة خلال شهر","✔ متابعة دورية")))</f>
        <v/>
      </c>
      <c r="M42" s="12">
        <f>IF(J42="","",IF(MAX(C42:H42)=1,"لا يوجد عامل خطر واضح",CHOOSE(MATCH(MAX(C42:H42),C42:H42,0),"جلسة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3" ht="24" customHeight="1">
      <c r="A43" s="7" t="n"/>
      <c r="B43" s="8" t="n"/>
      <c r="C43" s="7" t="n"/>
      <c r="D43" s="7" t="n"/>
      <c r="E43" s="7" t="n"/>
      <c r="F43" s="7" t="n"/>
      <c r="G43" s="7" t="n"/>
      <c r="H43" s="7" t="n"/>
      <c r="I43" s="7" t="n"/>
      <c r="J43" s="9">
        <f>IF(COUNT(C43:H43)&lt;6,"",AVERAGE(C43:H43))</f>
        <v/>
      </c>
      <c r="K43" s="10">
        <f>IF(J43="","",IF(J43&gt;=2.4,"⚠ مرتفع",IF(J43&gt;=1.7,"◐ متوسط","✔ منخفض")))</f>
        <v/>
      </c>
      <c r="L43" s="11">
        <f>IF(OR(J43="",I43=""),"",IF(J43*I43&gt;=6,"⚠ أولوية قصوى: مقابلة بقاء خلال أسبوعين",IF(J43*I43&gt;=3.5,"◐ متابعة خلال شهر","✔ متابعة دورية")))</f>
        <v/>
      </c>
      <c r="M43" s="12">
        <f>IF(J43="","",IF(MAX(C43:H43)=1,"لا يوجد عامل خطر واضح",CHOOSE(MATCH(MAX(C43:H43),C43:H43,0),"جلسة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4" ht="24" customHeight="1">
      <c r="A44" s="7" t="n"/>
      <c r="B44" s="8" t="n"/>
      <c r="C44" s="7" t="n"/>
      <c r="D44" s="7" t="n"/>
      <c r="E44" s="7" t="n"/>
      <c r="F44" s="7" t="n"/>
      <c r="G44" s="7" t="n"/>
      <c r="H44" s="7" t="n"/>
      <c r="I44" s="7" t="n"/>
      <c r="J44" s="9">
        <f>IF(COUNT(C44:H44)&lt;6,"",AVERAGE(C44:H44))</f>
        <v/>
      </c>
      <c r="K44" s="10">
        <f>IF(J44="","",IF(J44&gt;=2.4,"⚠ مرتفع",IF(J44&gt;=1.7,"◐ متوسط","✔ منخفض")))</f>
        <v/>
      </c>
      <c r="L44" s="11">
        <f>IF(OR(J44="",I44=""),"",IF(J44*I44&gt;=6,"⚠ أولوية قصوى: مقابلة بقاء خلال أسبوعين",IF(J44*I44&gt;=3.5,"◐ متابعة خلال شهر","✔ متابعة دورية")))</f>
        <v/>
      </c>
      <c r="M44" s="12">
        <f>IF(J44="","",IF(MAX(C44:H44)=1,"لا يوجد عامل خطر واضح",CHOOSE(MATCH(MAX(C44:H44),C44:H44,0),"جلسة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5" ht="24" customHeight="1">
      <c r="A45" s="7" t="n"/>
      <c r="B45" s="8" t="n"/>
      <c r="C45" s="7" t="n"/>
      <c r="D45" s="7" t="n"/>
      <c r="E45" s="7" t="n"/>
      <c r="F45" s="7" t="n"/>
      <c r="G45" s="7" t="n"/>
      <c r="H45" s="7" t="n"/>
      <c r="I45" s="7" t="n"/>
      <c r="J45" s="9">
        <f>IF(COUNT(C45:H45)&lt;6,"",AVERAGE(C45:H45))</f>
        <v/>
      </c>
      <c r="K45" s="10">
        <f>IF(J45="","",IF(J45&gt;=2.4,"⚠ مرتفع",IF(J45&gt;=1.7,"◐ متوسط","✔ منخفض")))</f>
        <v/>
      </c>
      <c r="L45" s="11">
        <f>IF(OR(J45="",I45=""),"",IF(J45*I45&gt;=6,"⚠ أولوية قصوى: مقابلة بقاء خلال أسبوعين",IF(J45*I45&gt;=3.5,"◐ متابعة خلال شهر","✔ متابعة دورية")))</f>
        <v/>
      </c>
      <c r="M45" s="12">
        <f>IF(J45="","",IF(MAX(C45:H45)=1,"لا يوجد عامل خطر واضح",CHOOSE(MATCH(MAX(C45:H45),C45:H45,0),"جلسة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6" ht="24" customHeight="1">
      <c r="A46" s="7" t="n"/>
      <c r="B46" s="8" t="n"/>
      <c r="C46" s="7" t="n"/>
      <c r="D46" s="7" t="n"/>
      <c r="E46" s="7" t="n"/>
      <c r="F46" s="7" t="n"/>
      <c r="G46" s="7" t="n"/>
      <c r="H46" s="7" t="n"/>
      <c r="I46" s="7" t="n"/>
      <c r="J46" s="9">
        <f>IF(COUNT(C46:H46)&lt;6,"",AVERAGE(C46:H46))</f>
        <v/>
      </c>
      <c r="K46" s="10">
        <f>IF(J46="","",IF(J46&gt;=2.4,"⚠ مرتفع",IF(J46&gt;=1.7,"◐ متوسط","✔ منخفض")))</f>
        <v/>
      </c>
      <c r="L46" s="11">
        <f>IF(OR(J46="",I46=""),"",IF(J46*I46&gt;=6,"⚠ أولوية قصوى: مقابلة بقاء خلال أسبوعين",IF(J46*I46&gt;=3.5,"◐ متابعة خلال شهر","✔ متابعة دورية")))</f>
        <v/>
      </c>
      <c r="M46" s="12">
        <f>IF(J46="","",IF(MAX(C46:H46)=1,"لا يوجد عامل خطر واضح",CHOOSE(MATCH(MAX(C46:H46),C46:H46,0),"جلسة صريحة مع المدير، وتحسين التواصل والتوجيه","مراجعة الراتب مقابل السوق (مقارنة الرواتب بالسوق)","خطة تطوير فردية (IDP) ومسار وظيفي واضح","مقابلة بقاء لفهم ما يحفزه","تقدير معنوي ومادي مرتبط بإنجازاته","مراجعة الأعباء وخيارات العمل المرن")))</f>
        <v/>
      </c>
    </row>
    <row r="48">
      <c r="A48" s="13" t="inlineStr">
        <is>
          <t>أولوية قصوى</t>
        </is>
      </c>
      <c r="B48" s="14" t="n"/>
      <c r="C48" s="10">
        <f>COUNTIF(L7:L46,"⚠*")</f>
        <v/>
      </c>
    </row>
    <row r="49">
      <c r="A49" s="13" t="inlineStr">
        <is>
          <t>خطر مرتفع</t>
        </is>
      </c>
      <c r="B49" s="14" t="n"/>
      <c r="C49" s="10">
        <f>COUNTIF(K7:K46,"⚠*")</f>
        <v/>
      </c>
    </row>
    <row r="50">
      <c r="A50" s="13" t="inlineStr">
        <is>
          <t>أكثر عامل خطر في الفريق</t>
        </is>
      </c>
      <c r="B50" s="14" t="n"/>
      <c r="C50" s="11">
        <f>IF(COUNT(J7:J46)=0,"",INDEX($C$6:$H$6,MATCH(MAX(C51:H51),C51:H51,0)))</f>
        <v/>
      </c>
    </row>
    <row r="51">
      <c r="C51" s="15">
        <f>IFERROR(AVERAGE(C7:C46),0)</f>
        <v/>
      </c>
      <c r="D51" s="15">
        <f>IFERROR(AVERAGE(D7:D46),0)</f>
        <v/>
      </c>
      <c r="E51" s="15">
        <f>IFERROR(AVERAGE(E7:E46),0)</f>
        <v/>
      </c>
      <c r="F51" s="15">
        <f>IFERROR(AVERAGE(F7:F46),0)</f>
        <v/>
      </c>
      <c r="G51" s="15">
        <f>IFERROR(AVERAGE(G7:G46),0)</f>
        <v/>
      </c>
      <c r="H51" s="15">
        <f>IFERROR(AVERAGE(H7:H46),0)</f>
        <v/>
      </c>
    </row>
    <row r="53" ht="44" customHeight="1">
      <c r="A53" s="5" t="inlineStr">
        <is>
          <t>تنبيه: هذا تقدير من المدير وليس حقيقة، وهو للتخطيط فقط. لا يُطلع عليه الموظف ولا يُستخدم في تقييم أدائه، ويُحفظ بصلاحيات محدودة. ابدأ بالموظفين ذوي "الأولوية القصوى"، فالمدير المباشر هو أكثر عامل يؤثر على قرار البقاء.</t>
        </is>
      </c>
    </row>
  </sheetData>
  <mergeCells count="8">
    <mergeCell ref="A48:B48"/>
    <mergeCell ref="A1:M1"/>
    <mergeCell ref="C50:H50"/>
    <mergeCell ref="A49:B49"/>
    <mergeCell ref="A3:M3"/>
    <mergeCell ref="A53:M53"/>
    <mergeCell ref="A2:M2"/>
    <mergeCell ref="A50:B50"/>
  </mergeCells>
  <conditionalFormatting sqref="K7:K46">
    <cfRule type="expression" priority="1" dxfId="0">
      <formula>LEFT(K7,1)="✔"</formula>
    </cfRule>
    <cfRule type="expression" priority="2" dxfId="1">
      <formula>LEFT(K7,1)="⚠"</formula>
    </cfRule>
    <cfRule type="expression" priority="3" dxfId="2">
      <formula>LEFT(K7,1)="◐"</formula>
    </cfRule>
  </conditionalFormatting>
  <conditionalFormatting sqref="L7:L46">
    <cfRule type="expression" priority="4" dxfId="0">
      <formula>LEFT(L7,1)="✔"</formula>
    </cfRule>
    <cfRule type="expression" priority="5" dxfId="1">
      <formula>LEFT(L7,1)="⚠"</formula>
    </cfRule>
    <cfRule type="expression" priority="6" dxfId="2">
      <formula>LEFT(L7,1)="◐"</formula>
    </cfRule>
  </conditionalFormatting>
  <conditionalFormatting sqref="C7:H46">
    <cfRule type="expression" priority="7" dxfId="1">
      <formula>C7=3</formula>
    </cfRule>
    <cfRule type="expression" priority="8" dxfId="2">
      <formula>C7=2</formula>
    </cfRule>
  </conditionalFormatting>
  <dataValidations count="1">
    <dataValidation sqref="C7 C8 C9 C10 C11 C12 C13 C14 C15 C16 C17 C18 C19 C20 C21 C22 C23 C24 C25 C26 C27 C28 C29 C30 C31 C32 C33 C34 C35 C36 C37 C38 C39 C40 C41 C42 C43 C44 C45 C46 D7 D8 D9 D10 D11 D12 D13 D14 D15 D16 D17 D18 D19 D20 D21 D22 D23 D24 D25 D26 D27 D28 D29 D30 D31 D32 D33 D34 D35 D36 D37 D38 D39 D40 D41 D42 D43 D44 D45 D46 E7 E8 E9 E10 E11 E12 E13 E14 E15 E16 E17 E18 E19 E20 E21 E22 E23 E24 E25 E26 E27 E28 E29 E30 E31 E32 E33 E34 E35 E36 E37 E38 E39 E40 E41 E42 E43 E44 E45 E46 F7 F8 F9 F10 F11 F12 F13 F14 F15 F16 F17 F18 F19 F20 F21 F22 F23 F24 F25 F26 F27 F28 F29 F30 F31 F32 F33 F34 F35 F36 F37 F38 F39 F40 F41 F42 F43 F44 F45 F46 G7 G8 G9 G10 G11 G12 G13 G14 G15 G16 G17 G18 G19 G20 G21 G22 G23 G24 G25 G26 G27 G28 G29 G30 G31 G32 G33 G34 G35 G36 G37 G38 G39 G40 G41 G42 G43 G44 G45 G46 H7 H8 H9 H10 H11 H12 H13 H14 H15 H16 H17 H18 H19 H20 H21 H22 H23 H24 H25 H26 H27 H28 H29 H30 H31 H32 H33 H34 H35 H36 H37 H38 H39 H40 H41 H42 H43 H44 H45 H46 I7 I8 I9 I10 I11 I12 I13 I14 I15 I16 I17 I18 I19 I20 I21 I22 I23 I24 I25 I26 I27 I28 I29 I30 I31 I32 I33 I34 I35 I36 I37 I38 I39 I40 I41 I42 I43 I44 I45 I46" showDropDown="0" showInputMessage="0" showErrorMessage="1" allowBlank="0" error="اكتب رقمًا من 1 إلى 3" type="whole" operator="between">
      <formula1>1</formula1>
      <formula2>3</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2026-10-09T17:31:38Z</dcterms:created>
  <dcterms:modified xmlns:dcterms="http://purl.org/dc/terms/" xmlns:xsi="http://www.w3.org/2001/XMLSchema-instance" xsi:type="dcterms:W3CDTF">2026-10-09T17:31:38Z</dcterms:modified>
</cp:coreProperties>
</file>