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الملخص" sheetId="1" state="visible" r:id="rId1"/>
    <sheet xmlns:r="http://schemas.openxmlformats.org/officeDocument/2006/relationships" name="1 أدوات الجمع" sheetId="2" state="visible" r:id="rId2"/>
    <sheet xmlns:r="http://schemas.openxmlformats.org/officeDocument/2006/relationships" name="2 طريقة الجمع" sheetId="3" state="visible" r:id="rId3"/>
    <sheet xmlns:r="http://schemas.openxmlformats.org/officeDocument/2006/relationships" name="3 الجدول الزمني" sheetId="4" state="visible" r:id="rId4"/>
    <sheet xmlns:r="http://schemas.openxmlformats.org/officeDocument/2006/relationships" name="4 حجم العينة" sheetId="5" state="visible" r:id="rId5"/>
  </sheets>
  <definedNames/>
  <calcPr calcId="124519" fullCalcOnLoad="1"/>
</workbook>
</file>

<file path=xl/styles.xml><?xml version="1.0" encoding="utf-8"?>
<styleSheet xmlns="http://schemas.openxmlformats.org/spreadsheetml/2006/main">
  <numFmts count="3">
    <numFmt numFmtId="164" formatCode="yyyy-mm-dd h:mm:ss"/>
    <numFmt numFmtId="165" formatCode="yyyy-mm-dd"/>
    <numFmt numFmtId="166" formatCode="mm-dd"/>
  </numFmts>
  <fonts count="10">
    <font>
      <name val="Calibri"/>
      <family val="2"/>
      <color theme="1"/>
      <sz val="11"/>
      <scheme val="minor"/>
    </font>
    <font>
      <name val="Arial"/>
      <b val="1"/>
      <color rgb="00FFFFFF"/>
      <sz val="16"/>
    </font>
    <font>
      <name val="Arial"/>
      <color rgb="003B123F"/>
      <sz val="10"/>
    </font>
    <font>
      <name val="Arial"/>
      <color rgb="007A6F7D"/>
      <sz val="9"/>
    </font>
    <font>
      <name val="Arial"/>
      <b val="1"/>
      <color rgb="00FFFFFF"/>
      <sz val="11"/>
    </font>
    <font>
      <name val="Arial"/>
      <b val="1"/>
      <color rgb="00000000"/>
      <sz val="10"/>
    </font>
    <font>
      <name val="Arial"/>
      <b val="1"/>
      <color rgb="00FFFFFF"/>
      <sz val="9"/>
    </font>
    <font>
      <name val="Arial"/>
      <color rgb="00000000"/>
      <sz val="10"/>
    </font>
    <font>
      <name val="Arial"/>
      <b val="1"/>
      <color rgb="003B123F"/>
      <sz val="10"/>
    </font>
    <font>
      <name val="Arial"/>
      <color rgb="007A6F7D"/>
      <sz val="8"/>
    </font>
  </fonts>
  <fills count="6">
    <fill>
      <patternFill/>
    </fill>
    <fill>
      <patternFill patternType="gray125"/>
    </fill>
    <fill>
      <patternFill patternType="solid">
        <fgColor rgb="003B123F"/>
      </patternFill>
    </fill>
    <fill>
      <patternFill patternType="solid">
        <fgColor rgb="00FBF8F3"/>
      </patternFill>
    </fill>
    <fill>
      <patternFill patternType="solid">
        <fgColor rgb="005A2B60"/>
      </patternFill>
    </fill>
    <fill>
      <patternFill patternType="solid">
        <fgColor rgb="00F3E9D2"/>
      </patternFill>
    </fill>
  </fills>
  <borders count="2">
    <border>
      <left/>
      <right/>
      <top/>
      <bottom/>
      <diagonal/>
    </border>
    <border>
      <left style="thin">
        <color rgb="00E5E1D8"/>
      </left>
      <right style="thin">
        <color rgb="00E5E1D8"/>
      </right>
      <top style="thin">
        <color rgb="00E5E1D8"/>
      </top>
      <bottom style="thin">
        <color rgb="00E5E1D8"/>
      </bottom>
    </border>
  </borders>
  <cellStyleXfs count="1">
    <xf numFmtId="0" fontId="0" fillId="0" borderId="0"/>
  </cellStyleXfs>
  <cellXfs count="25">
    <xf numFmtId="0" fontId="0" fillId="0" borderId="0" pivotButton="0" quotePrefix="0" xfId="0"/>
    <xf numFmtId="0" fontId="1" fillId="2" borderId="0" applyAlignment="1" pivotButton="0" quotePrefix="0" xfId="0">
      <alignment horizontal="right" vertical="center" wrapText="1" readingOrder="2"/>
    </xf>
    <xf numFmtId="0" fontId="0" fillId="2" borderId="0" pivotButton="0" quotePrefix="0" xfId="0"/>
    <xf numFmtId="0" fontId="2" fillId="3" borderId="0" applyAlignment="1" pivotButton="0" quotePrefix="0" xfId="0">
      <alignment horizontal="right" vertical="center" wrapText="1" readingOrder="2"/>
    </xf>
    <xf numFmtId="0" fontId="0" fillId="3" borderId="0" pivotButton="0" quotePrefix="0" xfId="0"/>
    <xf numFmtId="0" fontId="3" fillId="0" borderId="0" applyAlignment="1" pivotButton="0" quotePrefix="0" xfId="0">
      <alignment horizontal="right" vertical="center" wrapText="1" readingOrder="2"/>
    </xf>
    <xf numFmtId="0" fontId="4" fillId="4" borderId="0" applyAlignment="1" pivotButton="0" quotePrefix="0" xfId="0">
      <alignment horizontal="right" vertical="center" wrapText="1" readingOrder="2"/>
    </xf>
    <xf numFmtId="0" fontId="0" fillId="4" borderId="0" pivotButton="0" quotePrefix="0" xfId="0"/>
    <xf numFmtId="0" fontId="5" fillId="3" borderId="1" applyAlignment="1" pivotButton="0" quotePrefix="0" xfId="0">
      <alignment horizontal="right" vertical="center" wrapText="1" readingOrder="2"/>
    </xf>
    <xf numFmtId="0" fontId="2" fillId="5" borderId="1" applyAlignment="1" pivotButton="0" quotePrefix="0" xfId="0">
      <alignment horizontal="right" vertical="center" wrapText="1" readingOrder="2"/>
    </xf>
    <xf numFmtId="165" fontId="2" fillId="5" borderId="1" applyAlignment="1" pivotButton="0" quotePrefix="0" xfId="0">
      <alignment horizontal="right" vertical="center" wrapText="1" readingOrder="2"/>
    </xf>
    <xf numFmtId="0" fontId="6" fillId="4" borderId="1" applyAlignment="1" pivotButton="0" quotePrefix="0" xfId="0">
      <alignment horizontal="center" vertical="center" wrapText="1" readingOrder="2"/>
    </xf>
    <xf numFmtId="0" fontId="5" fillId="0" borderId="1" applyAlignment="1" pivotButton="0" quotePrefix="0" xfId="0">
      <alignment horizontal="right" vertical="center" wrapText="1" readingOrder="2"/>
    </xf>
    <xf numFmtId="0" fontId="7" fillId="0" borderId="1" applyAlignment="1" pivotButton="0" quotePrefix="0" xfId="0">
      <alignment horizontal="right" vertical="center" wrapText="1" readingOrder="2"/>
    </xf>
    <xf numFmtId="9" fontId="5" fillId="0" borderId="1" applyAlignment="1" pivotButton="0" quotePrefix="0" xfId="0">
      <alignment horizontal="center" vertical="center" wrapText="1" readingOrder="2"/>
    </xf>
    <xf numFmtId="0" fontId="5" fillId="0" borderId="1" applyAlignment="1" pivotButton="0" quotePrefix="0" xfId="0">
      <alignment horizontal="center" vertical="center" wrapText="1" readingOrder="2"/>
    </xf>
    <xf numFmtId="0" fontId="8" fillId="5" borderId="1" applyAlignment="1" pivotButton="0" quotePrefix="0" xfId="0">
      <alignment horizontal="center" vertical="center" wrapText="1" readingOrder="2"/>
    </xf>
    <xf numFmtId="0" fontId="8" fillId="5" borderId="1" applyAlignment="1" pivotButton="0" quotePrefix="0" xfId="0">
      <alignment horizontal="right" vertical="center" wrapText="1" readingOrder="2"/>
    </xf>
    <xf numFmtId="0" fontId="2" fillId="5" borderId="1" applyAlignment="1" pivotButton="0" quotePrefix="0" xfId="0">
      <alignment horizontal="center" vertical="center" wrapText="1" readingOrder="2"/>
    </xf>
    <xf numFmtId="165" fontId="2" fillId="5" borderId="1" applyAlignment="1" pivotButton="0" quotePrefix="0" xfId="0">
      <alignment horizontal="center" vertical="center" wrapText="1" readingOrder="2"/>
    </xf>
    <xf numFmtId="165" fontId="5" fillId="0" borderId="1" applyAlignment="1" pivotButton="0" quotePrefix="0" xfId="0">
      <alignment horizontal="center" vertical="center" wrapText="1" readingOrder="2"/>
    </xf>
    <xf numFmtId="166" fontId="9" fillId="0" borderId="0" applyAlignment="1" pivotButton="0" quotePrefix="0" xfId="0">
      <alignment horizontal="center" vertical="center" wrapText="1" readingOrder="2"/>
    </xf>
    <xf numFmtId="165" fontId="7" fillId="0" borderId="1" applyAlignment="1" pivotButton="0" quotePrefix="0" xfId="0">
      <alignment horizontal="center" vertical="center" wrapText="1" readingOrder="2"/>
    </xf>
    <xf numFmtId="0" fontId="0" fillId="0" borderId="1" pivotButton="0" quotePrefix="0" xfId="0"/>
    <xf numFmtId="9" fontId="2" fillId="5" borderId="1" applyAlignment="1" pivotButton="0" quotePrefix="0" xfId="0">
      <alignment horizontal="center" vertical="center" wrapText="1" readingOrder="2"/>
    </xf>
  </cellXfs>
  <cellStyles count="1">
    <cellStyle name="Normal" xfId="0" builtinId="0" hidden="0"/>
  </cellStyles>
  <dxfs count="6">
    <dxf>
      <font>
        <name val="Arial"/>
        <b val="1"/>
        <color rgb="003F6B52"/>
      </font>
      <fill>
        <patternFill patternType="solid">
          <fgColor rgb="00E6F0E8"/>
        </patternFill>
      </fill>
    </dxf>
    <dxf>
      <font>
        <name val="Arial"/>
        <b val="1"/>
        <color rgb="009A3F39"/>
      </font>
      <fill>
        <patternFill patternType="solid">
          <fgColor rgb="00F7E7E3"/>
        </patternFill>
      </fill>
    </dxf>
    <dxf>
      <font>
        <name val="Arial"/>
        <b val="1"/>
        <color rgb="008A5A24"/>
      </font>
      <fill>
        <patternFill patternType="solid">
          <fgColor rgb="00F3E9D2"/>
        </patternFill>
      </fill>
    </dxf>
    <dxf>
      <font>
        <name val="Arial"/>
        <b val="1"/>
        <color rgb="003B123F"/>
      </font>
      <fill>
        <patternFill patternType="solid">
          <fgColor rgb="00F4EEE7"/>
        </patternFill>
      </fill>
    </dxf>
    <dxf>
      <fill>
        <patternFill patternType="solid">
          <fgColor rgb="005C8A70"/>
        </patternFill>
      </fill>
    </dxf>
    <dxf>
      <fill>
        <patternFill patternType="solid">
          <fgColor rgb="003B123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1"/>
  <sheetViews>
    <sheetView showGridLines="0" rightToLeft="1" workbookViewId="0">
      <selection activeCell="A1" sqref="A1"/>
    </sheetView>
  </sheetViews>
  <sheetFormatPr baseColWidth="8" defaultRowHeight="15"/>
  <cols>
    <col width="34" customWidth="1" min="1" max="1"/>
    <col width="18" customWidth="1" min="2" max="2"/>
    <col width="18" customWidth="1" min="3" max="3"/>
    <col width="40" customWidth="1" min="4" max="4"/>
  </cols>
  <sheetData>
    <row r="1" ht="30" customHeight="1">
      <c r="A1" s="1" t="inlineStr">
        <is>
          <t>nerp.sa — خطة جمع بيانات الأجور (Pay Data Collection Plan)</t>
        </is>
      </c>
      <c r="B1" s="2" t="n"/>
      <c r="C1" s="2" t="n"/>
      <c r="D1" s="2" t="n"/>
    </row>
    <row r="2">
      <c r="A2" s="3" t="inlineStr">
        <is>
          <t>إعداد: نايف العنزي  |  nerp.sa  |  linkedin.com/in/naifm1alanazi</t>
        </is>
      </c>
      <c r="B2" s="4" t="n"/>
      <c r="C2" s="4" t="n"/>
      <c r="D2" s="4" t="n"/>
    </row>
    <row r="3" ht="46" customHeight="1">
      <c r="A3" s="5" t="inlineStr">
        <is>
          <t>خطة دراسة الأجور لها 4 مكونات: (1) أدوات الجمع، (2) طريقة الجمع ومصادرها، (3) الجدول الزمني، (4) حجم العينة. عبّئ كل ورقة بالترتيب، وهذه الصفحة تحسب جاهزية الخطة تلقائيًا. الخانات الذهبية للإدخال، والأمثلة لدراسة أجور 6 وظائف.</t>
        </is>
      </c>
    </row>
    <row r="5">
      <c r="A5" s="6" t="inlineStr">
        <is>
          <t>بيانات الدراسة</t>
        </is>
      </c>
      <c r="B5" s="7" t="n"/>
      <c r="C5" s="7" t="n"/>
      <c r="D5" s="7" t="n"/>
    </row>
    <row r="6">
      <c r="A6" s="8" t="inlineStr">
        <is>
          <t>الهدف من الدراسة</t>
        </is>
      </c>
      <c r="B6" s="9" t="inlineStr">
        <is>
          <t>مراجعة تنافسية رواتب الوظائف الأساسية مقارنة بالسوق قبل ميزانية العام القادم</t>
        </is>
      </c>
    </row>
    <row r="7">
      <c r="A7" s="8" t="inlineStr">
        <is>
          <t>النطاق (الإدارات / الوظائف)</t>
        </is>
      </c>
      <c r="B7" s="9" t="inlineStr">
        <is>
          <t>6 وظائف أساسية في المبيعات والموارد البشرية والمالية والتقنية</t>
        </is>
      </c>
    </row>
    <row r="8">
      <c r="A8" s="8" t="inlineStr">
        <is>
          <t>المسؤول عن الدراسة</t>
        </is>
      </c>
      <c r="B8" s="9" t="inlineStr">
        <is>
          <t>أخصائي التعويضات والمزايا</t>
        </is>
      </c>
    </row>
    <row r="9">
      <c r="A9" s="8" t="inlineStr">
        <is>
          <t>الجهة المعتمدة للنتائج</t>
        </is>
      </c>
      <c r="B9" s="9" t="inlineStr">
        <is>
          <t>مدير الموارد البشرية</t>
        </is>
      </c>
    </row>
    <row r="10">
      <c r="A10" s="8" t="inlineStr">
        <is>
          <t>تاريخ تسليم النتائج</t>
        </is>
      </c>
      <c r="B10" s="10" t="n">
        <v>46371</v>
      </c>
    </row>
    <row r="12">
      <c r="A12" s="6" t="inlineStr">
        <is>
          <t>جاهزية الخطة</t>
        </is>
      </c>
      <c r="B12" s="7" t="n"/>
      <c r="C12" s="7" t="n"/>
      <c r="D12" s="7" t="n"/>
    </row>
    <row r="13" ht="30" customHeight="1">
      <c r="A13" s="11" t="inlineStr">
        <is>
          <t>المكون</t>
        </is>
      </c>
      <c r="B13" s="11" t="inlineStr">
        <is>
          <t>المؤشر</t>
        </is>
      </c>
      <c r="C13" s="11" t="inlineStr">
        <is>
          <t>القيمة</t>
        </is>
      </c>
      <c r="D13" s="11" t="inlineStr">
        <is>
          <t>الحالة</t>
        </is>
      </c>
    </row>
    <row r="14">
      <c r="A14" s="12" t="inlineStr">
        <is>
          <t>1. أدوات الجمع</t>
        </is>
      </c>
      <c r="B14" s="13" t="inlineStr">
        <is>
          <t>نسبة الأدوات الجاهزة</t>
        </is>
      </c>
      <c r="C14" s="14">
        <f>IFERROR(COUNTIF('1 أدوات الجمع'!E7:E16,"جاهزة")/COUNTA('1 أدوات الجمع'!A7:A16),"")</f>
        <v/>
      </c>
      <c r="D14" s="12">
        <f>IF(C14="","",IF(C14&gt;=1,"✔ جاهز",IF(C14&gt;=0.5,"◐ قيد التنفيذ","⚠ يحتاج عملًا")))</f>
        <v/>
      </c>
    </row>
    <row r="15">
      <c r="A15" s="12" t="inlineStr">
        <is>
          <t>2. طريقة الجمع</t>
        </is>
      </c>
      <c r="B15" s="13" t="inlineStr">
        <is>
          <t>مصادر أولية / ثانوية</t>
        </is>
      </c>
      <c r="C15" s="15">
        <f>'2 طريقة الجمع'!C21&amp;" / "&amp;'2 طريقة الجمع'!C22</f>
        <v/>
      </c>
      <c r="D15" s="12">
        <f>IF(C15="","",IF(AND('2 طريقة الجمع'!C21&gt;0,'2 طريقة الجمع'!C22&gt;0),"✔ جاهز","⚠ يحتاج عملًا"))</f>
        <v/>
      </c>
    </row>
    <row r="16">
      <c r="A16" s="12" t="inlineStr">
        <is>
          <t>3. الجدول الزمني</t>
        </is>
      </c>
      <c r="B16" s="13" t="inlineStr">
        <is>
          <t>نسبة المهام المنجزة</t>
        </is>
      </c>
      <c r="C16" s="14">
        <f>IFERROR(COUNTIF('3 الجدول الزمني'!F9:F20,"منجزة")/COUNTA('3 الجدول الزمني'!A9:A20),"")</f>
        <v/>
      </c>
      <c r="D16" s="12">
        <f>IF(C16="","",IF(C16&gt;=1,"✔ جاهز",IF(C16&gt;0,"◐ قيد التنفيذ","⚠ يحتاج عملًا")))</f>
        <v/>
      </c>
    </row>
    <row r="17">
      <c r="A17" s="12" t="inlineStr">
        <is>
          <t>3. الجدول الزمني</t>
        </is>
      </c>
      <c r="B17" s="13" t="inlineStr">
        <is>
          <t>هل تنتهي الخطة قبل موعد التسليم؟</t>
        </is>
      </c>
      <c r="C17" s="15">
        <f>IF(MAX('3 الجدول الزمني'!D9:D20)=0,"",IF(MAX('3 الجدول الزمني'!D9:D20)&lt;=$B$10,"نعم","لا"))</f>
        <v/>
      </c>
      <c r="D17" s="12">
        <f>IF(C17="","",IF(C17="نعم","✔ جاهز","⚠ يحتاج عملًا"))</f>
        <v/>
      </c>
    </row>
    <row r="18">
      <c r="A18" s="12" t="inlineStr">
        <is>
          <t>4. حجم العينة</t>
        </is>
      </c>
      <c r="B18" s="13" t="inlineStr">
        <is>
          <t>وظائف لها عينة سوق كافية</t>
        </is>
      </c>
      <c r="C18" s="15">
        <f>'4 حجم العينة'!B18&amp;" من "&amp;'4 حجم العينة'!B17</f>
        <v/>
      </c>
      <c r="D18" s="12">
        <f>IF(C18="","",IF(AND('4 حجم العينة'!B17&gt;0,'4 حجم العينة'!B18='4 حجم العينة'!B17),"✔ جاهز",IF('4 حجم العينة'!B18&gt;0,"◐ قيد التنفيذ","⚠ يحتاج عملًا")))</f>
        <v/>
      </c>
    </row>
    <row r="19">
      <c r="A19" s="12" t="inlineStr">
        <is>
          <t>4. حجم العينة</t>
        </is>
      </c>
      <c r="B19" s="13" t="inlineStr">
        <is>
          <t>نسبة الاستجابة للاستبيان</t>
        </is>
      </c>
      <c r="C19" s="14">
        <f>'4 حجم العينة'!D23</f>
        <v/>
      </c>
      <c r="D19" s="12">
        <f>IF(C19="","",IF('4 حجم العينة'!D23&gt;='4 حجم العينة'!D24,"✔ جاهز",IF('4 حجم العينة'!D23&gt;=0.4,"◐ قيد التنفيذ","⚠ يحتاج عملًا")))</f>
        <v/>
      </c>
    </row>
    <row r="21" ht="44" customHeight="1">
      <c r="A21" s="5" t="inlineStr">
        <is>
          <t>تذكير للاختبار: المصدر الأولي تجمعه المنشأة بنفسها (استبيانات الموظفين، مجموعات التركيز، تدقيق الرواتب)، والثانوي جمعه غيرها لغرض آخر (التقارير الحكومية، منشورات الصناعة، الجمعيات المهنية). التقارير الحكومية مصدر ثانوي وليست أولية.</t>
        </is>
      </c>
    </row>
  </sheetData>
  <mergeCells count="11">
    <mergeCell ref="B10:D10"/>
    <mergeCell ref="A1:D1"/>
    <mergeCell ref="A5:D5"/>
    <mergeCell ref="A12:D12"/>
    <mergeCell ref="B8:D8"/>
    <mergeCell ref="A3:D3"/>
    <mergeCell ref="A21:D21"/>
    <mergeCell ref="B9:D9"/>
    <mergeCell ref="A2:D2"/>
    <mergeCell ref="B7:D7"/>
    <mergeCell ref="B6:D6"/>
  </mergeCells>
  <conditionalFormatting sqref="D14:D19">
    <cfRule type="expression" priority="1" dxfId="0">
      <formula>LEFT(D14,1)="✔"</formula>
    </cfRule>
    <cfRule type="expression" priority="2" dxfId="1">
      <formula>LEFT(D14,1)="⚠"</formula>
    </cfRule>
    <cfRule type="expression" priority="3" dxfId="2">
      <formula>LEFT(D14,1)="◐"</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6"/>
  <sheetViews>
    <sheetView showGridLines="0" rightToLeft="1" workbookViewId="0">
      <selection activeCell="A1" sqref="A1"/>
    </sheetView>
  </sheetViews>
  <sheetFormatPr baseColWidth="8" defaultRowHeight="15"/>
  <cols>
    <col width="30" customWidth="1" min="1" max="1"/>
    <col width="30" customWidth="1" min="2" max="2"/>
    <col width="40" customWidth="1" min="3" max="3"/>
    <col width="18" customWidth="1" min="4" max="4"/>
    <col width="14" customWidth="1" min="5" max="5"/>
    <col width="26" customWidth="1" min="6" max="6"/>
  </cols>
  <sheetData>
    <row r="1" ht="30" customHeight="1">
      <c r="A1" s="1" t="inlineStr">
        <is>
          <t>nerp.sa — المكون 1: أدوات جمع البيانات</t>
        </is>
      </c>
      <c r="B1" s="2" t="n"/>
      <c r="C1" s="2" t="n"/>
      <c r="D1" s="2" t="n"/>
      <c r="E1" s="2" t="n"/>
      <c r="F1" s="2" t="n"/>
    </row>
    <row r="2">
      <c r="A2" s="3" t="inlineStr">
        <is>
          <t>إعداد: نايف العنزي  |  nerp.sa  |  linkedin.com/in/naifm1alanazi</t>
        </is>
      </c>
      <c r="B2" s="4" t="n"/>
      <c r="C2" s="4" t="n"/>
      <c r="D2" s="4" t="n"/>
      <c r="E2" s="4" t="n"/>
      <c r="F2" s="4" t="n"/>
    </row>
    <row r="3" ht="34" customHeight="1">
      <c r="A3" s="5" t="inlineStr">
        <is>
          <t>الأداة هي ما تسجل به البيانات بطريقة موحدة. حدد لكل أداة غرضها والبيانات التي ستجمعها، وتأكد أن الأسئلة محايدة وأن البيانات سهلة التحليل رقميًا.</t>
        </is>
      </c>
    </row>
    <row r="6" ht="30" customHeight="1">
      <c r="A6" s="11" t="inlineStr">
        <is>
          <t>الأداة</t>
        </is>
      </c>
      <c r="B6" s="11" t="inlineStr">
        <is>
          <t>الغرض</t>
        </is>
      </c>
      <c r="C6" s="11" t="inlineStr">
        <is>
          <t>البيانات المطلوبة</t>
        </is>
      </c>
      <c r="D6" s="11" t="inlineStr">
        <is>
          <t>المسؤول</t>
        </is>
      </c>
      <c r="E6" s="11" t="inlineStr">
        <is>
          <t>الجاهزية</t>
        </is>
      </c>
      <c r="F6" s="11" t="inlineStr">
        <is>
          <t>ملاحظات</t>
        </is>
      </c>
    </row>
    <row r="7" ht="30" customHeight="1">
      <c r="A7" s="9" t="inlineStr">
        <is>
          <t>كشف الرواتب من نظام الرواتب</t>
        </is>
      </c>
      <c r="B7" s="9" t="inlineStr">
        <is>
          <t>تدقيق الرواتب الحالية (الوضع الداخلي)</t>
        </is>
      </c>
      <c r="C7" s="9" t="inlineStr">
        <is>
          <t>المسمى، الدرجة، الأساسي، البدلات، تاريخ التعيين</t>
        </is>
      </c>
      <c r="D7" s="9" t="inlineStr">
        <is>
          <t>أخصائي الرواتب</t>
        </is>
      </c>
      <c r="E7" s="16" t="inlineStr">
        <is>
          <t>جاهزة</t>
        </is>
      </c>
      <c r="F7" s="9" t="n"/>
    </row>
    <row r="8" ht="30" customHeight="1">
      <c r="A8" s="9" t="inlineStr">
        <is>
          <t>استبيان الموظفين (مجهول الهوية)</t>
        </is>
      </c>
      <c r="B8" s="9" t="inlineStr">
        <is>
          <t>قياس رأي الموظفين في عدالة الرواتب والمزايا</t>
        </is>
      </c>
      <c r="C8" s="9" t="inlineStr">
        <is>
          <t>الرضا عن الراتب، أهم المزايا، المقارنة بالسوق</t>
        </is>
      </c>
      <c r="D8" s="9" t="inlineStr">
        <is>
          <t>أخصائي التعويضات</t>
        </is>
      </c>
      <c r="E8" s="16" t="inlineStr">
        <is>
          <t>قيد الإعداد</t>
        </is>
      </c>
      <c r="F8" s="9" t="n"/>
    </row>
    <row r="9" ht="30" customHeight="1">
      <c r="A9" s="9" t="inlineStr">
        <is>
          <t>دليل أسئلة مجموعات التركيز</t>
        </is>
      </c>
      <c r="B9" s="9" t="inlineStr">
        <is>
          <t>فهم أسباب عدم الرضا بعمق</t>
        </is>
      </c>
      <c r="C9" s="9" t="inlineStr">
        <is>
          <t>5–7 أسئلة مفتوحة لكل فئة وظيفية</t>
        </is>
      </c>
      <c r="D9" s="9" t="inlineStr">
        <is>
          <t>أخصائي التعويضات</t>
        </is>
      </c>
      <c r="E9" s="16" t="inlineStr">
        <is>
          <t>قيد الإعداد</t>
        </is>
      </c>
      <c r="F9" s="9" t="n"/>
    </row>
    <row r="10" ht="30" customHeight="1">
      <c r="A10" s="9" t="inlineStr">
        <is>
          <t>جدول مطابقة الوظائف مع تقارير السوق</t>
        </is>
      </c>
      <c r="B10" s="9" t="inlineStr">
        <is>
          <t>ضمان مقارنة وظائف متشابهة فعلًا</t>
        </is>
      </c>
      <c r="C10" s="9" t="inlineStr">
        <is>
          <t>المسمى الداخلي، المسمى في التقرير، نسبة التطابق في المهام</t>
        </is>
      </c>
      <c r="D10" s="9" t="inlineStr">
        <is>
          <t>أخصائي التعويضات</t>
        </is>
      </c>
      <c r="E10" s="16" t="inlineStr">
        <is>
          <t>لا</t>
        </is>
      </c>
      <c r="F10" s="9" t="n"/>
    </row>
    <row r="11" ht="30" customHeight="1">
      <c r="A11" s="9" t="n"/>
      <c r="B11" s="9" t="n"/>
      <c r="C11" s="9" t="n"/>
      <c r="D11" s="9" t="n"/>
      <c r="E11" s="16" t="n"/>
      <c r="F11" s="9" t="n"/>
    </row>
    <row r="12" ht="30" customHeight="1">
      <c r="A12" s="9" t="n"/>
      <c r="B12" s="9" t="n"/>
      <c r="C12" s="9" t="n"/>
      <c r="D12" s="9" t="n"/>
      <c r="E12" s="16" t="n"/>
      <c r="F12" s="9" t="n"/>
    </row>
    <row r="13" ht="30" customHeight="1">
      <c r="A13" s="9" t="n"/>
      <c r="B13" s="9" t="n"/>
      <c r="C13" s="9" t="n"/>
      <c r="D13" s="9" t="n"/>
      <c r="E13" s="16" t="n"/>
      <c r="F13" s="9" t="n"/>
    </row>
    <row r="14" ht="30" customHeight="1">
      <c r="A14" s="9" t="n"/>
      <c r="B14" s="9" t="n"/>
      <c r="C14" s="9" t="n"/>
      <c r="D14" s="9" t="n"/>
      <c r="E14" s="16" t="n"/>
      <c r="F14" s="9" t="n"/>
    </row>
    <row r="15" ht="30" customHeight="1">
      <c r="A15" s="9" t="n"/>
      <c r="B15" s="9" t="n"/>
      <c r="C15" s="9" t="n"/>
      <c r="D15" s="9" t="n"/>
      <c r="E15" s="16" t="n"/>
      <c r="F15" s="9" t="n"/>
    </row>
    <row r="16" ht="30" customHeight="1">
      <c r="A16" s="9" t="n"/>
      <c r="B16" s="9" t="n"/>
      <c r="C16" s="9" t="n"/>
      <c r="D16" s="9" t="n"/>
      <c r="E16" s="16" t="n"/>
      <c r="F16" s="9" t="n"/>
    </row>
  </sheetData>
  <mergeCells count="3">
    <mergeCell ref="A3:F3"/>
    <mergeCell ref="A2:F2"/>
    <mergeCell ref="A1:F1"/>
  </mergeCells>
  <conditionalFormatting sqref="E7:E16">
    <cfRule type="expression" priority="1" dxfId="0">
      <formula>E7="جاهزة"</formula>
    </cfRule>
    <cfRule type="expression" priority="2" dxfId="2">
      <formula>E7="قيد الإعداد"</formula>
    </cfRule>
    <cfRule type="expression" priority="3" dxfId="1">
      <formula>E7="لا"</formula>
    </cfRule>
  </conditionalFormatting>
  <dataValidations count="1">
    <dataValidation sqref="E7 E8 E9 E10 E11 E12 E13 E14 E15 E16" showDropDown="0" showInputMessage="0" showErrorMessage="0" allowBlank="1" type="list">
      <formula1>"جاهزة,قيد الإعداد,لا"</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4"/>
  <sheetViews>
    <sheetView showGridLines="0" rightToLeft="1" workbookViewId="0">
      <selection activeCell="A1" sqref="A1"/>
    </sheetView>
  </sheetViews>
  <sheetFormatPr baseColWidth="8" defaultRowHeight="15"/>
  <cols>
    <col width="28" customWidth="1" min="1" max="1"/>
    <col width="12" customWidth="1" min="2" max="2"/>
    <col width="34" customWidth="1" min="3" max="3"/>
    <col width="36" customWidth="1" min="4" max="4"/>
    <col width="15" customWidth="1" min="5" max="5"/>
    <col width="14" customWidth="1" min="6" max="6"/>
  </cols>
  <sheetData>
    <row r="1" ht="30" customHeight="1">
      <c r="A1" s="1" t="inlineStr">
        <is>
          <t>nerp.sa — المكون 2: طريقة الجمع ومصادر البيانات</t>
        </is>
      </c>
      <c r="B1" s="2" t="n"/>
      <c r="C1" s="2" t="n"/>
      <c r="D1" s="2" t="n"/>
      <c r="E1" s="2" t="n"/>
      <c r="F1" s="2" t="n"/>
    </row>
    <row r="2">
      <c r="A2" s="3" t="inlineStr">
        <is>
          <t>إعداد: نايف العنزي  |  nerp.sa  |  linkedin.com/in/naifm1alanazi</t>
        </is>
      </c>
      <c r="B2" s="4" t="n"/>
      <c r="C2" s="4" t="n"/>
      <c r="D2" s="4" t="n"/>
      <c r="E2" s="4" t="n"/>
      <c r="F2" s="4" t="n"/>
    </row>
    <row r="3" ht="40" customHeight="1">
      <c r="A3" s="5" t="inlineStr">
        <is>
          <t>سجّل كل مصدر ستعتمد عليه ونوعه. الأفضل الجمع بين النوعين: الأولي دقيق ومصمم لسؤالك لكنه أبطأ وأعلى تكلفة، والثانوي أسرع وأرخص لكنه قد لا يطابق وظائفك تمامًا. اكتب دائمًا تاريخ البيانات.</t>
        </is>
      </c>
    </row>
    <row r="6" ht="30" customHeight="1">
      <c r="A6" s="11" t="inlineStr">
        <is>
          <t>المصدر</t>
        </is>
      </c>
      <c r="B6" s="11" t="inlineStr">
        <is>
          <t>النوع</t>
        </is>
      </c>
      <c r="C6" s="11" t="inlineStr">
        <is>
          <t>الجهة أو القناة</t>
        </is>
      </c>
      <c r="D6" s="11" t="inlineStr">
        <is>
          <t>البيانات المتوقعة</t>
        </is>
      </c>
      <c r="E6" s="11" t="inlineStr">
        <is>
          <t>تاريخ البيانات</t>
        </is>
      </c>
      <c r="F6" s="11" t="inlineStr">
        <is>
          <t>الموثوقية</t>
        </is>
      </c>
    </row>
    <row r="7" ht="30" customHeight="1">
      <c r="A7" s="17" t="inlineStr">
        <is>
          <t>تدقيق الرواتب</t>
        </is>
      </c>
      <c r="B7" s="16" t="inlineStr">
        <is>
          <t>أولي</t>
        </is>
      </c>
      <c r="C7" s="9" t="inlineStr">
        <is>
          <t>نظام الرواتب / ملف حماية الأجور</t>
        </is>
      </c>
      <c r="D7" s="9" t="inlineStr">
        <is>
          <t>رواتب المنشأة الفعلية لكل وظيفة</t>
        </is>
      </c>
      <c r="E7" s="18" t="inlineStr">
        <is>
          <t>2026</t>
        </is>
      </c>
      <c r="F7" s="18" t="inlineStr">
        <is>
          <t>عالية</t>
        </is>
      </c>
    </row>
    <row r="8" ht="30" customHeight="1">
      <c r="A8" s="17" t="inlineStr">
        <is>
          <t>استبيانات الموظفين</t>
        </is>
      </c>
      <c r="B8" s="16" t="inlineStr">
        <is>
          <t>أولي</t>
        </is>
      </c>
      <c r="C8" s="9" t="inlineStr">
        <is>
          <t>نموذج إلكتروني مجهول الهوية</t>
        </is>
      </c>
      <c r="D8" s="9" t="inlineStr">
        <is>
          <t>رأي الموظفين وأولوياتهم في المزايا</t>
        </is>
      </c>
      <c r="E8" s="18" t="inlineStr">
        <is>
          <t>2026</t>
        </is>
      </c>
      <c r="F8" s="18" t="inlineStr">
        <is>
          <t>متوسطة</t>
        </is>
      </c>
    </row>
    <row r="9" ht="30" customHeight="1">
      <c r="A9" s="17" t="inlineStr">
        <is>
          <t>مجموعات التركيز</t>
        </is>
      </c>
      <c r="B9" s="16" t="inlineStr">
        <is>
          <t>أولي</t>
        </is>
      </c>
      <c r="C9" s="9" t="inlineStr">
        <is>
          <t>جلسات حضورية لكل فئة وظيفية</t>
        </is>
      </c>
      <c r="D9" s="9" t="inlineStr">
        <is>
          <t>أسباب الرضا وعدم الرضا</t>
        </is>
      </c>
      <c r="E9" s="18" t="inlineStr">
        <is>
          <t>2026</t>
        </is>
      </c>
      <c r="F9" s="18" t="inlineStr">
        <is>
          <t>متوسطة</t>
        </is>
      </c>
    </row>
    <row r="10" ht="30" customHeight="1">
      <c r="A10" s="17" t="inlineStr">
        <is>
          <t>التقارير الحكومية</t>
        </is>
      </c>
      <c r="B10" s="16" t="inlineStr">
        <is>
          <t>ثانوي</t>
        </is>
      </c>
      <c r="C10" s="9" t="inlineStr">
        <is>
          <t>جهات الإحصاء وسوق العمل الرسمية</t>
        </is>
      </c>
      <c r="D10" s="9" t="inlineStr">
        <is>
          <t>متوسطات الأجور حسب المهنة والقطاع</t>
        </is>
      </c>
      <c r="E10" s="18" t="n"/>
      <c r="F10" s="18" t="inlineStr">
        <is>
          <t>عالية</t>
        </is>
      </c>
    </row>
    <row r="11" ht="30" customHeight="1">
      <c r="A11" s="17" t="inlineStr">
        <is>
          <t>منشورات الصناعة</t>
        </is>
      </c>
      <c r="B11" s="16" t="inlineStr">
        <is>
          <t>ثانوي</t>
        </is>
      </c>
      <c r="C11" s="9" t="inlineStr">
        <is>
          <t>تقارير الرواتب السنوية لشركات التوظيف والاستشارات</t>
        </is>
      </c>
      <c r="D11" s="9" t="inlineStr">
        <is>
          <t>شرائح الرواتب P25 وP50 وP75</t>
        </is>
      </c>
      <c r="E11" s="18" t="n"/>
      <c r="F11" s="18" t="inlineStr">
        <is>
          <t>متوسطة</t>
        </is>
      </c>
    </row>
    <row r="12" ht="30" customHeight="1">
      <c r="A12" s="17" t="inlineStr">
        <is>
          <t>الجمعيات المهنية</t>
        </is>
      </c>
      <c r="B12" s="16" t="inlineStr">
        <is>
          <t>ثانوي</t>
        </is>
      </c>
      <c r="C12" s="9" t="inlineStr">
        <is>
          <t>جمعيات الموارد البشرية وجمعيات القطاع</t>
        </is>
      </c>
      <c r="D12" s="9" t="inlineStr">
        <is>
          <t>استطلاعات أجور الأعضاء</t>
        </is>
      </c>
      <c r="E12" s="18" t="n"/>
      <c r="F12" s="18" t="inlineStr">
        <is>
          <t>متوسطة</t>
        </is>
      </c>
    </row>
    <row r="13" ht="30" customHeight="1">
      <c r="A13" s="17" t="n"/>
      <c r="B13" s="16" t="n"/>
      <c r="C13" s="9" t="n"/>
      <c r="D13" s="9" t="n"/>
      <c r="E13" s="18" t="n"/>
      <c r="F13" s="18" t="n"/>
    </row>
    <row r="14" ht="30" customHeight="1">
      <c r="A14" s="17" t="n"/>
      <c r="B14" s="16" t="n"/>
      <c r="C14" s="9" t="n"/>
      <c r="D14" s="9" t="n"/>
      <c r="E14" s="18" t="n"/>
      <c r="F14" s="18" t="n"/>
    </row>
    <row r="15" ht="30" customHeight="1">
      <c r="A15" s="17" t="n"/>
      <c r="B15" s="16" t="n"/>
      <c r="C15" s="9" t="n"/>
      <c r="D15" s="9" t="n"/>
      <c r="E15" s="18" t="n"/>
      <c r="F15" s="18" t="n"/>
    </row>
    <row r="16" ht="30" customHeight="1">
      <c r="A16" s="17" t="n"/>
      <c r="B16" s="16" t="n"/>
      <c r="C16" s="9" t="n"/>
      <c r="D16" s="9" t="n"/>
      <c r="E16" s="18" t="n"/>
      <c r="F16" s="18" t="n"/>
    </row>
    <row r="17" ht="30" customHeight="1">
      <c r="A17" s="17" t="n"/>
      <c r="B17" s="16" t="n"/>
      <c r="C17" s="9" t="n"/>
      <c r="D17" s="9" t="n"/>
      <c r="E17" s="18" t="n"/>
      <c r="F17" s="18" t="n"/>
    </row>
    <row r="18" ht="30" customHeight="1">
      <c r="A18" s="17" t="n"/>
      <c r="B18" s="16" t="n"/>
      <c r="C18" s="9" t="n"/>
      <c r="D18" s="9" t="n"/>
      <c r="E18" s="18" t="n"/>
      <c r="F18" s="18" t="n"/>
    </row>
    <row r="21">
      <c r="A21" s="8" t="inlineStr">
        <is>
          <t>عدد المصادر الأولية</t>
        </is>
      </c>
      <c r="C21" s="15">
        <f>COUNTIF(B7:B18,"أولي")</f>
        <v/>
      </c>
    </row>
    <row r="22">
      <c r="A22" s="8" t="inlineStr">
        <is>
          <t>عدد المصادر الثانوية</t>
        </is>
      </c>
      <c r="C22" s="15">
        <f>COUNTIF(B7:B18,"ثانوي")</f>
        <v/>
      </c>
    </row>
    <row r="24" ht="40" customHeight="1">
      <c r="A24" s="5" t="inlineStr">
        <is>
          <t>الخانة الحمراء في "تاريخ البيانات" تعني مصدرًا لم يُحدد تاريخه بعد. بيانات الأجور تتقادم بسرعة، فلا تعتمد تقريرًا قديمًا دون تعديله بنسبة الزيادة في السوق. وتحقق من توفر التقارير الثانوية وأحدث إصداراتها من مواقع جهاتها.</t>
        </is>
      </c>
    </row>
  </sheetData>
  <mergeCells count="4">
    <mergeCell ref="A3:F3"/>
    <mergeCell ref="A2:F2"/>
    <mergeCell ref="A1:F1"/>
    <mergeCell ref="A24:F24"/>
  </mergeCells>
  <conditionalFormatting sqref="B7:B18">
    <cfRule type="expression" priority="1" dxfId="3">
      <formula>B7="أولي"</formula>
    </cfRule>
    <cfRule type="expression" priority="2" dxfId="2">
      <formula>B7="ثانوي"</formula>
    </cfRule>
  </conditionalFormatting>
  <conditionalFormatting sqref="E7:E18">
    <cfRule type="expression" priority="3" dxfId="1">
      <formula>AND(A7&lt;&gt;"",E7="")</formula>
    </cfRule>
  </conditionalFormatting>
  <dataValidations count="2">
    <dataValidation sqref="B7 B8 B9 B10 B11 B12 B13 B14 B15 B16 B17 B18" showDropDown="0" showInputMessage="0" showErrorMessage="0" allowBlank="1" type="list">
      <formula1>"أولي,ثانوي"</formula1>
    </dataValidation>
    <dataValidation sqref="F7 F8 F9 F10 F11 F12 F13 F14 F15 F16 F17 F18" showDropDown="0" showInputMessage="0" showErrorMessage="0" allowBlank="1" type="list">
      <formula1>"عالية,متوسطة,منخفضة"</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O22"/>
  <sheetViews>
    <sheetView showGridLines="0" rightToLeft="1" workbookViewId="0">
      <pane xSplit="1" ySplit="8" topLeftCell="B9" activePane="bottomRight" state="frozen"/>
      <selection pane="topRight"/>
      <selection pane="bottomLeft"/>
      <selection pane="bottomRight" activeCell="A1" sqref="A1"/>
    </sheetView>
  </sheetViews>
  <sheetFormatPr baseColWidth="8" defaultRowHeight="15"/>
  <cols>
    <col width="34" customWidth="1" min="1" max="1"/>
    <col width="13" customWidth="1" min="2" max="2"/>
    <col width="10" customWidth="1" min="3" max="3"/>
    <col width="13" customWidth="1" min="4" max="4"/>
    <col width="18" customWidth="1" min="5" max="5"/>
    <col width="13" customWidth="1" min="6" max="6"/>
    <col width="13" customWidth="1" min="7" max="7"/>
    <col width="6" customWidth="1" min="8" max="8"/>
    <col width="6" customWidth="1" min="9" max="9"/>
    <col width="6" customWidth="1" min="10" max="10"/>
    <col width="6" customWidth="1" min="11" max="11"/>
    <col width="6" customWidth="1" min="12" max="12"/>
    <col width="6" customWidth="1" min="13" max="13"/>
    <col width="6" customWidth="1" min="14" max="14"/>
    <col width="6" customWidth="1" min="15" max="15"/>
  </cols>
  <sheetData>
    <row r="1" ht="30" customHeight="1">
      <c r="A1" s="1" t="inlineStr">
        <is>
          <t>nerp.sa — المكون 3: الجدول الزمني</t>
        </is>
      </c>
      <c r="B1" s="2" t="n"/>
      <c r="C1" s="2" t="n"/>
      <c r="D1" s="2" t="n"/>
      <c r="E1" s="2" t="n"/>
      <c r="F1" s="2" t="n"/>
      <c r="G1" s="2" t="n"/>
      <c r="H1" s="2" t="n"/>
      <c r="I1" s="2" t="n"/>
      <c r="J1" s="2" t="n"/>
      <c r="K1" s="2" t="n"/>
      <c r="L1" s="2" t="n"/>
      <c r="M1" s="2" t="n"/>
      <c r="N1" s="2" t="n"/>
      <c r="O1" s="2" t="n"/>
    </row>
    <row r="2">
      <c r="A2" s="3" t="inlineStr">
        <is>
          <t>إعداد: نايف العنزي  |  nerp.sa  |  linkedin.com/in/naifm1alanazi</t>
        </is>
      </c>
      <c r="B2" s="4" t="n"/>
      <c r="C2" s="4" t="n"/>
      <c r="D2" s="4" t="n"/>
      <c r="E2" s="4" t="n"/>
      <c r="F2" s="4" t="n"/>
      <c r="G2" s="4" t="n"/>
      <c r="H2" s="4" t="n"/>
      <c r="I2" s="4" t="n"/>
      <c r="J2" s="4" t="n"/>
      <c r="K2" s="4" t="n"/>
      <c r="L2" s="4" t="n"/>
      <c r="M2" s="4" t="n"/>
      <c r="N2" s="4" t="n"/>
      <c r="O2" s="4" t="n"/>
    </row>
    <row r="3" ht="40" customHeight="1">
      <c r="A3" s="5" t="inlineStr">
        <is>
          <t>اكتب تاريخ بداية الخطة ومدة كل مهمة بالأيام، فتُحسب تواريخ النهاية ويظهر مخطط زمني أسبوعي تلقائيًا. وازن بين السرعة (حتى تبقى البيانات حديثة) ومنح المشاركين وقتًا كافيًا للاستجابة.</t>
        </is>
      </c>
    </row>
    <row r="5">
      <c r="A5" s="8" t="inlineStr">
        <is>
          <t>تاريخ بداية الخطة</t>
        </is>
      </c>
      <c r="B5" s="19" t="n">
        <v>46313</v>
      </c>
      <c r="D5" s="8" t="inlineStr">
        <is>
          <t>موعد التسليم</t>
        </is>
      </c>
      <c r="E5" s="20">
        <f>'الملخص'!B10</f>
        <v/>
      </c>
    </row>
    <row r="7">
      <c r="H7" s="21">
        <f>$B$5+0</f>
        <v/>
      </c>
      <c r="I7" s="21">
        <f>$B$5+7</f>
        <v/>
      </c>
      <c r="J7" s="21">
        <f>$B$5+14</f>
        <v/>
      </c>
      <c r="K7" s="21">
        <f>$B$5+21</f>
        <v/>
      </c>
      <c r="L7" s="21">
        <f>$B$5+28</f>
        <v/>
      </c>
      <c r="M7" s="21">
        <f>$B$5+35</f>
        <v/>
      </c>
      <c r="N7" s="21">
        <f>$B$5+42</f>
        <v/>
      </c>
      <c r="O7" s="21">
        <f>$B$5+49</f>
        <v/>
      </c>
    </row>
    <row r="8" ht="30" customHeight="1">
      <c r="A8" s="11" t="inlineStr">
        <is>
          <t>المهمة</t>
        </is>
      </c>
      <c r="B8" s="11" t="inlineStr">
        <is>
          <t>تبدأ بعد (يوم)</t>
        </is>
      </c>
      <c r="C8" s="11" t="inlineStr">
        <is>
          <t>المدة (يوم)</t>
        </is>
      </c>
      <c r="D8" s="11" t="inlineStr">
        <is>
          <t>تاريخ النهاية</t>
        </is>
      </c>
      <c r="E8" s="11" t="inlineStr">
        <is>
          <t>المسؤول</t>
        </is>
      </c>
      <c r="F8" s="11" t="inlineStr">
        <is>
          <t>الحالة</t>
        </is>
      </c>
      <c r="G8" s="11" t="inlineStr">
        <is>
          <t>تاريخ البداية</t>
        </is>
      </c>
      <c r="H8" s="11" t="inlineStr">
        <is>
          <t>أ1</t>
        </is>
      </c>
      <c r="I8" s="11" t="inlineStr">
        <is>
          <t>أ2</t>
        </is>
      </c>
      <c r="J8" s="11" t="inlineStr">
        <is>
          <t>أ3</t>
        </is>
      </c>
      <c r="K8" s="11" t="inlineStr">
        <is>
          <t>أ4</t>
        </is>
      </c>
      <c r="L8" s="11" t="inlineStr">
        <is>
          <t>أ5</t>
        </is>
      </c>
      <c r="M8" s="11" t="inlineStr">
        <is>
          <t>أ6</t>
        </is>
      </c>
      <c r="N8" s="11" t="inlineStr">
        <is>
          <t>أ7</t>
        </is>
      </c>
      <c r="O8" s="11" t="inlineStr">
        <is>
          <t>أ8</t>
        </is>
      </c>
    </row>
    <row r="9" ht="22" customHeight="1">
      <c r="A9" s="9" t="inlineStr">
        <is>
          <t>تحديد الوظائف المستهدفة واعتماد النطاق</t>
        </is>
      </c>
      <c r="B9" s="18" t="n">
        <v>0</v>
      </c>
      <c r="C9" s="18" t="n">
        <v>5</v>
      </c>
      <c r="D9" s="20">
        <f>IF(OR(G9="",C9=""),"",G9+C9-1)</f>
        <v/>
      </c>
      <c r="E9" s="9" t="inlineStr">
        <is>
          <t>أخصائي التعويضات</t>
        </is>
      </c>
      <c r="F9" s="16" t="inlineStr">
        <is>
          <t>منجزة</t>
        </is>
      </c>
      <c r="G9" s="22">
        <f>IF(OR(A9="",B9=""),"",$B$5+B9)</f>
        <v/>
      </c>
      <c r="H9" s="23" t="n"/>
      <c r="I9" s="23" t="n"/>
      <c r="J9" s="23" t="n"/>
      <c r="K9" s="23" t="n"/>
      <c r="L9" s="23" t="n"/>
      <c r="M9" s="23" t="n"/>
      <c r="N9" s="23" t="n"/>
      <c r="O9" s="23" t="n"/>
    </row>
    <row r="10" ht="22" customHeight="1">
      <c r="A10" s="9" t="inlineStr">
        <is>
          <t>استخراج كشف الرواتب وتدقيقه</t>
        </is>
      </c>
      <c r="B10" s="18" t="n">
        <v>3</v>
      </c>
      <c r="C10" s="18" t="n">
        <v>7</v>
      </c>
      <c r="D10" s="20">
        <f>IF(OR(G10="",C10=""),"",G10+C10-1)</f>
        <v/>
      </c>
      <c r="E10" s="9" t="inlineStr">
        <is>
          <t>أخصائي التعويضات</t>
        </is>
      </c>
      <c r="F10" s="16" t="inlineStr">
        <is>
          <t>منجزة</t>
        </is>
      </c>
      <c r="G10" s="22">
        <f>IF(OR(A10="",B10=""),"",$B$5+B10)</f>
        <v/>
      </c>
      <c r="H10" s="23" t="n"/>
      <c r="I10" s="23" t="n"/>
      <c r="J10" s="23" t="n"/>
      <c r="K10" s="23" t="n"/>
      <c r="L10" s="23" t="n"/>
      <c r="M10" s="23" t="n"/>
      <c r="N10" s="23" t="n"/>
      <c r="O10" s="23" t="n"/>
    </row>
    <row r="11" ht="22" customHeight="1">
      <c r="A11" s="9" t="inlineStr">
        <is>
          <t>جمع التقارير الثانوية ومطابقة الوظائف</t>
        </is>
      </c>
      <c r="B11" s="18" t="n">
        <v>7</v>
      </c>
      <c r="C11" s="18" t="n">
        <v>10</v>
      </c>
      <c r="D11" s="20">
        <f>IF(OR(G11="",C11=""),"",G11+C11-1)</f>
        <v/>
      </c>
      <c r="E11" s="9" t="inlineStr">
        <is>
          <t>أخصائي التعويضات</t>
        </is>
      </c>
      <c r="F11" s="16" t="inlineStr">
        <is>
          <t>قيد التنفيذ</t>
        </is>
      </c>
      <c r="G11" s="22">
        <f>IF(OR(A11="",B11=""),"",$B$5+B11)</f>
        <v/>
      </c>
      <c r="H11" s="23" t="n"/>
      <c r="I11" s="23" t="n"/>
      <c r="J11" s="23" t="n"/>
      <c r="K11" s="23" t="n"/>
      <c r="L11" s="23" t="n"/>
      <c r="M11" s="23" t="n"/>
      <c r="N11" s="23" t="n"/>
      <c r="O11" s="23" t="n"/>
    </row>
    <row r="12" ht="22" customHeight="1">
      <c r="A12" s="9" t="inlineStr">
        <is>
          <t>إعداد الاستبيان واختباره على عينة صغيرة</t>
        </is>
      </c>
      <c r="B12" s="18" t="n">
        <v>7</v>
      </c>
      <c r="C12" s="18" t="n">
        <v>7</v>
      </c>
      <c r="D12" s="20">
        <f>IF(OR(G12="",C12=""),"",G12+C12-1)</f>
        <v/>
      </c>
      <c r="E12" s="9" t="inlineStr">
        <is>
          <t>أخصائي التعويضات</t>
        </is>
      </c>
      <c r="F12" s="16" t="inlineStr">
        <is>
          <t>قيد التنفيذ</t>
        </is>
      </c>
      <c r="G12" s="22">
        <f>IF(OR(A12="",B12=""),"",$B$5+B12)</f>
        <v/>
      </c>
      <c r="H12" s="23" t="n"/>
      <c r="I12" s="23" t="n"/>
      <c r="J12" s="23" t="n"/>
      <c r="K12" s="23" t="n"/>
      <c r="L12" s="23" t="n"/>
      <c r="M12" s="23" t="n"/>
      <c r="N12" s="23" t="n"/>
      <c r="O12" s="23" t="n"/>
    </row>
    <row r="13" ht="22" customHeight="1">
      <c r="A13" s="9" t="inlineStr">
        <is>
          <t>إطلاق الاستبيان واستقبال الردود</t>
        </is>
      </c>
      <c r="B13" s="18" t="n">
        <v>14</v>
      </c>
      <c r="C13" s="18" t="n">
        <v>14</v>
      </c>
      <c r="D13" s="20">
        <f>IF(OR(G13="",C13=""),"",G13+C13-1)</f>
        <v/>
      </c>
      <c r="E13" s="9" t="inlineStr">
        <is>
          <t>أخصائي التعويضات</t>
        </is>
      </c>
      <c r="F13" s="16" t="inlineStr">
        <is>
          <t>لم تبدأ</t>
        </is>
      </c>
      <c r="G13" s="22">
        <f>IF(OR(A13="",B13=""),"",$B$5+B13)</f>
        <v/>
      </c>
      <c r="H13" s="23" t="n"/>
      <c r="I13" s="23" t="n"/>
      <c r="J13" s="23" t="n"/>
      <c r="K13" s="23" t="n"/>
      <c r="L13" s="23" t="n"/>
      <c r="M13" s="23" t="n"/>
      <c r="N13" s="23" t="n"/>
      <c r="O13" s="23" t="n"/>
    </row>
    <row r="14" ht="22" customHeight="1">
      <c r="A14" s="9" t="inlineStr">
        <is>
          <t>عقد مجموعات التركيز</t>
        </is>
      </c>
      <c r="B14" s="18" t="n">
        <v>21</v>
      </c>
      <c r="C14" s="18" t="n">
        <v>7</v>
      </c>
      <c r="D14" s="20">
        <f>IF(OR(G14="",C14=""),"",G14+C14-1)</f>
        <v/>
      </c>
      <c r="E14" s="9" t="inlineStr">
        <is>
          <t>أخصائي التعويضات</t>
        </is>
      </c>
      <c r="F14" s="16" t="inlineStr">
        <is>
          <t>لم تبدأ</t>
        </is>
      </c>
      <c r="G14" s="22">
        <f>IF(OR(A14="",B14=""),"",$B$5+B14)</f>
        <v/>
      </c>
      <c r="H14" s="23" t="n"/>
      <c r="I14" s="23" t="n"/>
      <c r="J14" s="23" t="n"/>
      <c r="K14" s="23" t="n"/>
      <c r="L14" s="23" t="n"/>
      <c r="M14" s="23" t="n"/>
      <c r="N14" s="23" t="n"/>
      <c r="O14" s="23" t="n"/>
    </row>
    <row r="15" ht="22" customHeight="1">
      <c r="A15" s="9" t="inlineStr">
        <is>
          <t>تفريغ البيانات وتحليلها</t>
        </is>
      </c>
      <c r="B15" s="18" t="n">
        <v>28</v>
      </c>
      <c r="C15" s="18" t="n">
        <v>10</v>
      </c>
      <c r="D15" s="20">
        <f>IF(OR(G15="",C15=""),"",G15+C15-1)</f>
        <v/>
      </c>
      <c r="E15" s="9" t="inlineStr">
        <is>
          <t>أخصائي التعويضات</t>
        </is>
      </c>
      <c r="F15" s="16" t="inlineStr">
        <is>
          <t>لم تبدأ</t>
        </is>
      </c>
      <c r="G15" s="22">
        <f>IF(OR(A15="",B15=""),"",$B$5+B15)</f>
        <v/>
      </c>
      <c r="H15" s="23" t="n"/>
      <c r="I15" s="23" t="n"/>
      <c r="J15" s="23" t="n"/>
      <c r="K15" s="23" t="n"/>
      <c r="L15" s="23" t="n"/>
      <c r="M15" s="23" t="n"/>
      <c r="N15" s="23" t="n"/>
      <c r="O15" s="23" t="n"/>
    </row>
    <row r="16" ht="22" customHeight="1">
      <c r="A16" s="9" t="inlineStr">
        <is>
          <t>إعداد التوصيات وعرضها على الإدارة</t>
        </is>
      </c>
      <c r="B16" s="18" t="n">
        <v>38</v>
      </c>
      <c r="C16" s="18" t="n">
        <v>7</v>
      </c>
      <c r="D16" s="20">
        <f>IF(OR(G16="",C16=""),"",G16+C16-1)</f>
        <v/>
      </c>
      <c r="E16" s="9" t="inlineStr">
        <is>
          <t>أخصائي التعويضات</t>
        </is>
      </c>
      <c r="F16" s="16" t="inlineStr">
        <is>
          <t>لم تبدأ</t>
        </is>
      </c>
      <c r="G16" s="22">
        <f>IF(OR(A16="",B16=""),"",$B$5+B16)</f>
        <v/>
      </c>
      <c r="H16" s="23" t="n"/>
      <c r="I16" s="23" t="n"/>
      <c r="J16" s="23" t="n"/>
      <c r="K16" s="23" t="n"/>
      <c r="L16" s="23" t="n"/>
      <c r="M16" s="23" t="n"/>
      <c r="N16" s="23" t="n"/>
      <c r="O16" s="23" t="n"/>
    </row>
    <row r="17" ht="22" customHeight="1">
      <c r="A17" s="9" t="n"/>
      <c r="B17" s="18" t="n"/>
      <c r="C17" s="18" t="n"/>
      <c r="D17" s="20">
        <f>IF(OR(G17="",C17=""),"",G17+C17-1)</f>
        <v/>
      </c>
      <c r="E17" s="9" t="n"/>
      <c r="F17" s="16" t="n"/>
      <c r="G17" s="22">
        <f>IF(OR(A17="",B17=""),"",$B$5+B17)</f>
        <v/>
      </c>
      <c r="H17" s="23" t="n"/>
      <c r="I17" s="23" t="n"/>
      <c r="J17" s="23" t="n"/>
      <c r="K17" s="23" t="n"/>
      <c r="L17" s="23" t="n"/>
      <c r="M17" s="23" t="n"/>
      <c r="N17" s="23" t="n"/>
      <c r="O17" s="23" t="n"/>
    </row>
    <row r="18" ht="22" customHeight="1">
      <c r="A18" s="9" t="n"/>
      <c r="B18" s="18" t="n"/>
      <c r="C18" s="18" t="n"/>
      <c r="D18" s="20">
        <f>IF(OR(G18="",C18=""),"",G18+C18-1)</f>
        <v/>
      </c>
      <c r="E18" s="9" t="n"/>
      <c r="F18" s="16" t="n"/>
      <c r="G18" s="22">
        <f>IF(OR(A18="",B18=""),"",$B$5+B18)</f>
        <v/>
      </c>
      <c r="H18" s="23" t="n"/>
      <c r="I18" s="23" t="n"/>
      <c r="J18" s="23" t="n"/>
      <c r="K18" s="23" t="n"/>
      <c r="L18" s="23" t="n"/>
      <c r="M18" s="23" t="n"/>
      <c r="N18" s="23" t="n"/>
      <c r="O18" s="23" t="n"/>
    </row>
    <row r="19" ht="22" customHeight="1">
      <c r="A19" s="9" t="n"/>
      <c r="B19" s="18" t="n"/>
      <c r="C19" s="18" t="n"/>
      <c r="D19" s="20">
        <f>IF(OR(G19="",C19=""),"",G19+C19-1)</f>
        <v/>
      </c>
      <c r="E19" s="9" t="n"/>
      <c r="F19" s="16" t="n"/>
      <c r="G19" s="22">
        <f>IF(OR(A19="",B19=""),"",$B$5+B19)</f>
        <v/>
      </c>
      <c r="H19" s="23" t="n"/>
      <c r="I19" s="23" t="n"/>
      <c r="J19" s="23" t="n"/>
      <c r="K19" s="23" t="n"/>
      <c r="L19" s="23" t="n"/>
      <c r="M19" s="23" t="n"/>
      <c r="N19" s="23" t="n"/>
      <c r="O19" s="23" t="n"/>
    </row>
    <row r="20" ht="22" customHeight="1">
      <c r="A20" s="9" t="n"/>
      <c r="B20" s="18" t="n"/>
      <c r="C20" s="18" t="n"/>
      <c r="D20" s="20">
        <f>IF(OR(G20="",C20=""),"",G20+C20-1)</f>
        <v/>
      </c>
      <c r="E20" s="9" t="n"/>
      <c r="F20" s="16" t="n"/>
      <c r="G20" s="22">
        <f>IF(OR(A20="",B20=""),"",$B$5+B20)</f>
        <v/>
      </c>
      <c r="H20" s="23" t="n"/>
      <c r="I20" s="23" t="n"/>
      <c r="J20" s="23" t="n"/>
      <c r="K20" s="23" t="n"/>
      <c r="L20" s="23" t="n"/>
      <c r="M20" s="23" t="n"/>
      <c r="N20" s="23" t="n"/>
      <c r="O20" s="23" t="n"/>
    </row>
    <row r="22" ht="30" customHeight="1">
      <c r="A22" s="5" t="inlineStr">
        <is>
          <t>المخطط: البنفسجي مهمة جارية أو قادمة، والأخضر مهمة منجزة. تاريخ النهاية بالأحمر يعني أن المهمة تتجاوز موعد التسليم.</t>
        </is>
      </c>
    </row>
  </sheetData>
  <mergeCells count="4">
    <mergeCell ref="A22:O22"/>
    <mergeCell ref="A1:O1"/>
    <mergeCell ref="A3:O3"/>
    <mergeCell ref="A2:O2"/>
  </mergeCells>
  <conditionalFormatting sqref="H9:O20">
    <cfRule type="expression" priority="1" dxfId="4">
      <formula>AND($G9&lt;&gt;"",$D9&lt;&gt;"",H$7&lt;=$D9,H$7+6&gt;=$G9,$F9="منجزة")</formula>
    </cfRule>
    <cfRule type="expression" priority="2" dxfId="5">
      <formula>AND($G9&lt;&gt;"",$D9&lt;&gt;"",H$7&lt;=$D9,H$7+6&gt;=$G9)</formula>
    </cfRule>
  </conditionalFormatting>
  <conditionalFormatting sqref="F9:F20">
    <cfRule type="expression" priority="3" dxfId="0">
      <formula>F9="منجزة"</formula>
    </cfRule>
    <cfRule type="expression" priority="4" dxfId="2">
      <formula>F9="قيد التنفيذ"</formula>
    </cfRule>
  </conditionalFormatting>
  <conditionalFormatting sqref="D9:D20">
    <cfRule type="expression" priority="5" dxfId="1">
      <formula>AND(D9&lt;&gt;"",D9&gt;$E$5)</formula>
    </cfRule>
  </conditionalFormatting>
  <dataValidations count="1">
    <dataValidation sqref="F9 F10 F11 F12 F13 F14 F15 F16 F17 F18 F19 F20" showDropDown="0" showInputMessage="0" showErrorMessage="0" allowBlank="1" type="list">
      <formula1>"لم تبدأ,قيد التنفيذ,منجزة"</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25"/>
  <sheetViews>
    <sheetView showGridLines="0" rightToLeft="1" workbookViewId="0">
      <selection activeCell="A1" sqref="A1"/>
    </sheetView>
  </sheetViews>
  <sheetFormatPr baseColWidth="8" defaultRowHeight="15"/>
  <cols>
    <col width="30" customWidth="1" min="1" max="1"/>
    <col width="16" customWidth="1" min="2" max="2"/>
    <col width="18" customWidth="1" min="3" max="3"/>
    <col width="16" customWidth="1" min="4" max="4"/>
    <col width="26" customWidth="1" min="5" max="5"/>
  </cols>
  <sheetData>
    <row r="1" ht="30" customHeight="1">
      <c r="A1" s="1" t="inlineStr">
        <is>
          <t>nerp.sa — المكون 4: حجم العينة</t>
        </is>
      </c>
      <c r="B1" s="2" t="n"/>
      <c r="C1" s="2" t="n"/>
      <c r="D1" s="2" t="n"/>
      <c r="E1" s="2" t="n"/>
    </row>
    <row r="2">
      <c r="A2" s="3" t="inlineStr">
        <is>
          <t>إعداد: نايف العنزي  |  nerp.sa  |  linkedin.com/in/naifm1alanazi</t>
        </is>
      </c>
      <c r="B2" s="4" t="n"/>
      <c r="C2" s="4" t="n"/>
      <c r="D2" s="4" t="n"/>
      <c r="E2" s="4" t="n"/>
    </row>
    <row r="3" ht="40" customHeight="1">
      <c r="A3" s="5" t="inlineStr">
        <is>
          <t>الجزء الأول: لكل وظيفة اكتب عدد المصادر أو الشركات التي وجدت لها بيانات سوق. الجزء الثاني: اكتب عدد المدعوين والمستجيبين للاستبيان. العينة الصغيرة تجعل المتوسط غير ممثل، فلا تعمم نتيجتها.</t>
        </is>
      </c>
    </row>
    <row r="5">
      <c r="A5" s="8" t="inlineStr">
        <is>
          <t>الحد الأدنى لمصادر السوق لكل وظيفة</t>
        </is>
      </c>
      <c r="B5" s="18" t="n">
        <v>5</v>
      </c>
    </row>
    <row r="6" ht="30" customHeight="1">
      <c r="A6" s="11" t="inlineStr">
        <is>
          <t>الوظيفة</t>
        </is>
      </c>
      <c r="B6" s="11" t="inlineStr">
        <is>
          <t>عدد شاغليها في المنشأة</t>
        </is>
      </c>
      <c r="C6" s="11" t="inlineStr">
        <is>
          <t>مصادر السوق المتوفرة</t>
        </is>
      </c>
      <c r="D6" s="11" t="inlineStr">
        <is>
          <t>الحالة</t>
        </is>
      </c>
      <c r="E6" s="11" t="inlineStr">
        <is>
          <t>ملاحظة</t>
        </is>
      </c>
    </row>
    <row r="7">
      <c r="A7" s="9" t="inlineStr">
        <is>
          <t>أخصائي موارد بشرية</t>
        </is>
      </c>
      <c r="B7" s="18" t="n">
        <v>6</v>
      </c>
      <c r="C7" s="18" t="n">
        <v>7</v>
      </c>
      <c r="D7" s="15">
        <f>IF(OR(A7="",C7=""),"",IF(C7&gt;=$B$5,"✔ كافية","⚠ غير كافية"))</f>
        <v/>
      </c>
      <c r="E7" s="13">
        <f>IF(D7="⚠ غير كافية","ابحث عن مصادر إضافية أو وظيفة مشابهة","")</f>
        <v/>
      </c>
    </row>
    <row r="8">
      <c r="A8" s="9" t="inlineStr">
        <is>
          <t>محاسب</t>
        </is>
      </c>
      <c r="B8" s="18" t="n">
        <v>4</v>
      </c>
      <c r="C8" s="18" t="n">
        <v>6</v>
      </c>
      <c r="D8" s="15">
        <f>IF(OR(A8="",C8=""),"",IF(C8&gt;=$B$5,"✔ كافية","⚠ غير كافية"))</f>
        <v/>
      </c>
      <c r="E8" s="13">
        <f>IF(D8="⚠ غير كافية","ابحث عن مصادر إضافية أو وظيفة مشابهة","")</f>
        <v/>
      </c>
    </row>
    <row r="9">
      <c r="A9" s="9" t="inlineStr">
        <is>
          <t>مهندس شبكات</t>
        </is>
      </c>
      <c r="B9" s="18" t="n">
        <v>3</v>
      </c>
      <c r="C9" s="18" t="n">
        <v>3</v>
      </c>
      <c r="D9" s="15">
        <f>IF(OR(A9="",C9=""),"",IF(C9&gt;=$B$5,"✔ كافية","⚠ غير كافية"))</f>
        <v/>
      </c>
      <c r="E9" s="13">
        <f>IF(D9="⚠ غير كافية","ابحث عن مصادر إضافية أو وظيفة مشابهة","")</f>
        <v/>
      </c>
    </row>
    <row r="10">
      <c r="A10" s="9" t="inlineStr">
        <is>
          <t>مندوب مبيعات</t>
        </is>
      </c>
      <c r="B10" s="18" t="n">
        <v>12</v>
      </c>
      <c r="C10" s="18" t="n">
        <v>8</v>
      </c>
      <c r="D10" s="15">
        <f>IF(OR(A10="",C10=""),"",IF(C10&gt;=$B$5,"✔ كافية","⚠ غير كافية"))</f>
        <v/>
      </c>
      <c r="E10" s="13">
        <f>IF(D10="⚠ غير كافية","ابحث عن مصادر إضافية أو وظيفة مشابهة","")</f>
        <v/>
      </c>
    </row>
    <row r="11">
      <c r="A11" s="9" t="inlineStr">
        <is>
          <t>مساعد إداري</t>
        </is>
      </c>
      <c r="B11" s="18" t="n">
        <v>5</v>
      </c>
      <c r="C11" s="18" t="n">
        <v>5</v>
      </c>
      <c r="D11" s="15">
        <f>IF(OR(A11="",C11=""),"",IF(C11&gt;=$B$5,"✔ كافية","⚠ غير كافية"))</f>
        <v/>
      </c>
      <c r="E11" s="13">
        <f>IF(D11="⚠ غير كافية","ابحث عن مصادر إضافية أو وظيفة مشابهة","")</f>
        <v/>
      </c>
    </row>
    <row r="12">
      <c r="A12" s="9" t="inlineStr">
        <is>
          <t>مدير مبيعات</t>
        </is>
      </c>
      <c r="B12" s="18" t="n">
        <v>2</v>
      </c>
      <c r="C12" s="18" t="n">
        <v>2</v>
      </c>
      <c r="D12" s="15">
        <f>IF(OR(A12="",C12=""),"",IF(C12&gt;=$B$5,"✔ كافية","⚠ غير كافية"))</f>
        <v/>
      </c>
      <c r="E12" s="13">
        <f>IF(D12="⚠ غير كافية","ابحث عن مصادر إضافية أو وظيفة مشابهة","")</f>
        <v/>
      </c>
    </row>
    <row r="13">
      <c r="A13" s="9" t="n"/>
      <c r="B13" s="18" t="n"/>
      <c r="C13" s="18" t="n"/>
      <c r="D13" s="15">
        <f>IF(OR(A13="",C13=""),"",IF(C13&gt;=$B$5,"✔ كافية","⚠ غير كافية"))</f>
        <v/>
      </c>
      <c r="E13" s="13">
        <f>IF(D13="⚠ غير كافية","ابحث عن مصادر إضافية أو وظيفة مشابهة","")</f>
        <v/>
      </c>
    </row>
    <row r="14">
      <c r="A14" s="9" t="n"/>
      <c r="B14" s="18" t="n"/>
      <c r="C14" s="18" t="n"/>
      <c r="D14" s="15">
        <f>IF(OR(A14="",C14=""),"",IF(C14&gt;=$B$5,"✔ كافية","⚠ غير كافية"))</f>
        <v/>
      </c>
      <c r="E14" s="13">
        <f>IF(D14="⚠ غير كافية","ابحث عن مصادر إضافية أو وظيفة مشابهة","")</f>
        <v/>
      </c>
    </row>
    <row r="15">
      <c r="A15" s="9" t="n"/>
      <c r="B15" s="18" t="n"/>
      <c r="C15" s="18" t="n"/>
      <c r="D15" s="15">
        <f>IF(OR(A15="",C15=""),"",IF(C15&gt;=$B$5,"✔ كافية","⚠ غير كافية"))</f>
        <v/>
      </c>
      <c r="E15" s="13">
        <f>IF(D15="⚠ غير كافية","ابحث عن مصادر إضافية أو وظيفة مشابهة","")</f>
        <v/>
      </c>
    </row>
    <row r="16">
      <c r="A16" s="9" t="n"/>
      <c r="B16" s="18" t="n"/>
      <c r="C16" s="18" t="n"/>
      <c r="D16" s="15">
        <f>IF(OR(A16="",C16=""),"",IF(C16&gt;=$B$5,"✔ كافية","⚠ غير كافية"))</f>
        <v/>
      </c>
      <c r="E16" s="13">
        <f>IF(D16="⚠ غير كافية","ابحث عن مصادر إضافية أو وظيفة مشابهة","")</f>
        <v/>
      </c>
    </row>
    <row r="17">
      <c r="A17" s="8" t="inlineStr">
        <is>
          <t>عدد الوظائف</t>
        </is>
      </c>
      <c r="B17" s="15">
        <f>COUNTA(A7:A16)</f>
        <v/>
      </c>
    </row>
    <row r="18">
      <c r="A18" s="8" t="inlineStr">
        <is>
          <t>وظائف عينتها كافية</t>
        </is>
      </c>
      <c r="B18" s="15">
        <f>COUNTIF(D7:D16,"✔*")</f>
        <v/>
      </c>
    </row>
    <row r="20">
      <c r="A20" s="6" t="inlineStr">
        <is>
          <t>استبيان الموظفين</t>
        </is>
      </c>
      <c r="B20" s="7" t="n"/>
      <c r="C20" s="7" t="n"/>
      <c r="D20" s="7" t="n"/>
      <c r="E20" s="7" t="n"/>
    </row>
    <row r="21" ht="30" customHeight="1">
      <c r="A21" s="11" t="inlineStr"/>
      <c r="B21" s="11" t="inlineStr">
        <is>
          <t>عدد المدعوين</t>
        </is>
      </c>
      <c r="C21" s="11" t="inlineStr">
        <is>
          <t>عدد المستجيبين</t>
        </is>
      </c>
      <c r="D21" s="11" t="inlineStr">
        <is>
          <t>نسبة الاستجابة</t>
        </is>
      </c>
      <c r="E21" s="11" t="inlineStr">
        <is>
          <t>الحالة</t>
        </is>
      </c>
    </row>
    <row r="23">
      <c r="A23" s="8" t="inlineStr">
        <is>
          <t>الاستبيان</t>
        </is>
      </c>
      <c r="B23" s="18" t="n">
        <v>120</v>
      </c>
      <c r="C23" s="18" t="n">
        <v>66</v>
      </c>
      <c r="D23" s="14">
        <f>IF(OR(B23="",B23=0),"",C23/B23)</f>
        <v/>
      </c>
      <c r="E23" s="12">
        <f>IF(D23="","",IF(D23&gt;=D24,"✔ كافية","⚠ أقل من المستهدف: ذكّر المشاركين أو مدد المهلة"))</f>
        <v/>
      </c>
    </row>
    <row r="24">
      <c r="A24" s="8" t="inlineStr">
        <is>
          <t>نسبة الاستجابة المستهدفة</t>
        </is>
      </c>
      <c r="D24" s="24" t="n">
        <v>0.6</v>
      </c>
    </row>
    <row r="25" ht="30" customHeight="1">
      <c r="A25" s="5" t="inlineStr">
        <is>
          <t>مجموعات التركيز: 6 إلى 10 مشاركين لكل مجموعة، ومجموعة لكل فئة وظيفية رئيسية (مثل المبيعات والإداريين)، حتى يتكلم الجميع ويكون النقاش مركزًا.</t>
        </is>
      </c>
    </row>
  </sheetData>
  <mergeCells count="5">
    <mergeCell ref="A20:E20"/>
    <mergeCell ref="A2:E2"/>
    <mergeCell ref="A25:E25"/>
    <mergeCell ref="A1:E1"/>
    <mergeCell ref="A3:E3"/>
  </mergeCells>
  <conditionalFormatting sqref="D7:D16">
    <cfRule type="expression" priority="1" dxfId="0">
      <formula>LEFT(D7,1)="✔"</formula>
    </cfRule>
    <cfRule type="expression" priority="2" dxfId="1">
      <formula>LEFT(D7,1)="⚠"</formula>
    </cfRule>
  </conditionalFormatting>
  <conditionalFormatting sqref="E23">
    <cfRule type="expression" priority="3" dxfId="0">
      <formula>LEFT(E23,1)="✔"</formula>
    </cfRule>
    <cfRule type="expression" priority="4" dxfId="1">
      <formula>LEFT(E23,1)="⚠"</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2026-10-09T16:59:44Z</dcterms:created>
  <dcterms:modified xmlns:dcterms="http://purl.org/dc/terms/" xmlns:xsi="http://www.w3.org/2001/XMLSchema-instance" xsi:type="dcterms:W3CDTF">2026-10-09T16:59:44Z</dcterms:modified>
</cp:coreProperties>
</file>