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مصادر الاستقطاب" sheetId="1" state="visible" r:id="rId1"/>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8">
    <font>
      <name val="Calibri"/>
      <family val="2"/>
      <color theme="1"/>
      <sz val="11"/>
      <scheme val="minor"/>
    </font>
    <font>
      <name val="Arial"/>
      <b val="1"/>
      <color rgb="00FFFFFF"/>
      <sz val="16"/>
    </font>
    <font>
      <name val="Arial"/>
      <color rgb="003B123F"/>
      <sz val="10"/>
    </font>
    <font>
      <name val="Arial"/>
      <color rgb="007A6F7D"/>
      <sz val="9"/>
    </font>
    <font>
      <name val="Arial"/>
      <b val="1"/>
      <color rgb="00FFFFFF"/>
      <sz val="11"/>
    </font>
    <font>
      <name val="Arial"/>
      <b val="1"/>
      <color rgb="00000000"/>
      <sz val="10"/>
    </font>
    <font>
      <name val="Arial"/>
      <b val="1"/>
      <color rgb="00FFFFFF"/>
      <sz val="9"/>
    </font>
    <font>
      <name val="Arial"/>
      <color rgb="00000000"/>
      <sz val="10"/>
    </font>
  </fonts>
  <fills count="6">
    <fill>
      <patternFill/>
    </fill>
    <fill>
      <patternFill patternType="gray125"/>
    </fill>
    <fill>
      <patternFill patternType="solid">
        <fgColor rgb="003B123F"/>
      </patternFill>
    </fill>
    <fill>
      <patternFill patternType="solid">
        <fgColor rgb="00FBF8F3"/>
      </patternFill>
    </fill>
    <fill>
      <patternFill patternType="solid">
        <fgColor rgb="005A2B60"/>
      </patternFill>
    </fill>
    <fill>
      <patternFill patternType="solid">
        <fgColor rgb="00F3E9D2"/>
      </patternFill>
    </fill>
  </fills>
  <borders count="2">
    <border>
      <left/>
      <right/>
      <top/>
      <bottom/>
      <diagonal/>
    </border>
    <border>
      <left style="thin">
        <color rgb="00E5E1D8"/>
      </left>
      <right style="thin">
        <color rgb="00E5E1D8"/>
      </right>
      <top style="thin">
        <color rgb="00E5E1D8"/>
      </top>
      <bottom style="thin">
        <color rgb="00E5E1D8"/>
      </bottom>
    </border>
  </borders>
  <cellStyleXfs count="1">
    <xf numFmtId="0" fontId="0" fillId="0" borderId="0"/>
  </cellStyleXfs>
  <cellXfs count="21">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4" borderId="0" applyAlignment="1" pivotButton="0" quotePrefix="0" xfId="0">
      <alignment horizontal="right" vertical="center" wrapText="1" readingOrder="2"/>
    </xf>
    <xf numFmtId="0" fontId="0" fillId="4" borderId="0" pivotButton="0" quotePrefix="0" xfId="0"/>
    <xf numFmtId="0" fontId="5" fillId="3" borderId="1" applyAlignment="1" pivotButton="0" quotePrefix="0" xfId="0">
      <alignment horizontal="right" vertical="center" wrapText="1" readingOrder="2"/>
    </xf>
    <xf numFmtId="9" fontId="2" fillId="5" borderId="1" applyAlignment="1" pivotButton="0" quotePrefix="0" xfId="0">
      <alignment horizontal="center" vertical="center" wrapText="1" readingOrder="2"/>
    </xf>
    <xf numFmtId="9" fontId="5" fillId="0" borderId="1" applyAlignment="1" pivotButton="0" quotePrefix="0" xfId="0">
      <alignment horizontal="center" vertical="center" wrapText="1" readingOrder="2"/>
    </xf>
    <xf numFmtId="0" fontId="5" fillId="0" borderId="1" applyAlignment="1" pivotButton="0" quotePrefix="0" xfId="0">
      <alignment horizontal="center" vertical="center" wrapText="1" readingOrder="2"/>
    </xf>
    <xf numFmtId="0" fontId="6" fillId="4" borderId="1" applyAlignment="1" pivotButton="0" quotePrefix="0" xfId="0">
      <alignment horizontal="center" vertical="center" wrapText="1" readingOrder="2"/>
    </xf>
    <xf numFmtId="0" fontId="2" fillId="5" borderId="1" applyAlignment="1" pivotButton="0" quotePrefix="0" xfId="0">
      <alignment horizontal="right" vertical="center" wrapText="1" readingOrder="2"/>
    </xf>
    <xf numFmtId="3" fontId="2" fillId="5" borderId="1" applyAlignment="1" pivotButton="0" quotePrefix="0" xfId="0">
      <alignment horizontal="center" vertical="center" wrapText="1" readingOrder="2"/>
    </xf>
    <xf numFmtId="164" fontId="2" fillId="5" borderId="1" applyAlignment="1" pivotButton="0" quotePrefix="0" xfId="0">
      <alignment horizontal="center" vertical="center" wrapText="1" readingOrder="2"/>
    </xf>
    <xf numFmtId="165" fontId="7" fillId="0" borderId="1" applyAlignment="1" pivotButton="0" quotePrefix="0" xfId="0">
      <alignment horizontal="center" vertical="center" wrapText="1" readingOrder="2"/>
    </xf>
    <xf numFmtId="3" fontId="7" fillId="0" borderId="1" applyAlignment="1" pivotButton="0" quotePrefix="0" xfId="0">
      <alignment horizontal="center" vertical="center" wrapText="1" readingOrder="2"/>
    </xf>
    <xf numFmtId="9" fontId="7" fillId="0" borderId="1" applyAlignment="1" pivotButton="0" quotePrefix="0" xfId="0">
      <alignment horizontal="center" vertical="center" wrapText="1" readingOrder="2"/>
    </xf>
    <xf numFmtId="1" fontId="5" fillId="0" borderId="1" applyAlignment="1" pivotButton="0" quotePrefix="0" xfId="0">
      <alignment horizontal="center" vertical="center" wrapText="1" readingOrder="2"/>
    </xf>
    <xf numFmtId="0" fontId="5" fillId="0" borderId="1" applyAlignment="1" pivotButton="0" quotePrefix="0" xfId="0">
      <alignment horizontal="right" vertical="center" wrapText="1" readingOrder="2"/>
    </xf>
  </cellXfs>
  <cellStyles count="1">
    <cellStyle name="Normal" xfId="0" builtinId="0" hidden="0"/>
  </cellStyles>
  <dxfs count="3">
    <dxf>
      <font>
        <name val="Arial"/>
        <b val="1"/>
        <color rgb="003F6B52"/>
      </font>
      <fill>
        <patternFill patternType="solid">
          <fgColor rgb="00E6F0E8"/>
        </patternFill>
      </fill>
    </dxf>
    <dxf>
      <font>
        <name val="Arial"/>
        <b val="1"/>
        <color rgb="009A3F39"/>
      </font>
      <fill>
        <patternFill patternType="solid">
          <fgColor rgb="00F7E7E3"/>
        </patternFill>
      </fill>
    </dxf>
    <dxf>
      <font>
        <name val="Arial"/>
        <b val="1"/>
        <color rgb="008A5A24"/>
      </font>
      <fill>
        <patternFill patternType="solid">
          <fgColor rgb="00F3E9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درجة كل مصدر</a:t>
            </a:r>
          </a:p>
        </rich>
      </tx>
    </title>
    <plotArea>
      <barChart>
        <barDir val="bar"/>
        <grouping val="clustered"/>
        <ser>
          <idx val="0"/>
          <order val="0"/>
          <tx>
            <strRef>
              <f>'مصادر الاستقطاب'!K8</f>
            </strRef>
          </tx>
          <spPr>
            <a:ln xmlns:a="http://schemas.openxmlformats.org/drawingml/2006/main">
              <a:prstDash val="solid"/>
            </a:ln>
          </spPr>
          <cat>
            <numRef>
              <f>'مصادر الاستقطاب'!$A$9:$A$14</f>
            </numRef>
          </cat>
          <val>
            <numRef>
              <f>'مصادر الاستقطاب'!$K$9:$K$14</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23</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N22"/>
  <sheetViews>
    <sheetView showGridLines="0" rightToLeft="1" workbookViewId="0">
      <pane xSplit="1" ySplit="8" topLeftCell="B9"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1" customWidth="1" min="3" max="3"/>
    <col width="13" customWidth="1" min="4" max="4"/>
    <col width="12" customWidth="1" min="5" max="5"/>
    <col width="13" customWidth="1" min="6" max="6"/>
    <col width="13" customWidth="1" min="7" max="7"/>
    <col width="12" customWidth="1" min="8" max="8"/>
    <col width="12" customWidth="1" min="9" max="9"/>
    <col width="12" customWidth="1" min="10" max="10"/>
    <col width="12" customWidth="1" min="11" max="11"/>
    <col width="11" customWidth="1" min="12" max="12"/>
    <col width="9" customWidth="1" min="13" max="13"/>
    <col width="24" customWidth="1" min="14" max="14"/>
  </cols>
  <sheetData>
    <row r="1" ht="30" customHeight="1">
      <c r="A1" s="1" t="inlineStr">
        <is>
          <t>nerp.sa — مقارنة فعالية مصادر الاستقطاب (Recruitment Source Effectiveness)</t>
        </is>
      </c>
      <c r="B1" s="2" t="n"/>
      <c r="C1" s="2" t="n"/>
      <c r="D1" s="2" t="n"/>
      <c r="E1" s="2" t="n"/>
      <c r="F1" s="2" t="n"/>
      <c r="G1" s="2" t="n"/>
      <c r="H1" s="2" t="n"/>
      <c r="I1" s="2" t="n"/>
      <c r="J1" s="2" t="n"/>
      <c r="K1" s="2" t="n"/>
      <c r="L1" s="2" t="n"/>
      <c r="M1" s="2" t="n"/>
      <c r="N1" s="2" t="n"/>
    </row>
    <row r="2">
      <c r="A2" s="3" t="inlineStr">
        <is>
          <t>إعداد: نايف العنزي  |  nerp.sa  |  linkedin.com/in/naifm1alanazi</t>
        </is>
      </c>
      <c r="B2" s="4" t="n"/>
      <c r="C2" s="4" t="n"/>
      <c r="D2" s="4" t="n"/>
      <c r="E2" s="4" t="n"/>
      <c r="F2" s="4" t="n"/>
      <c r="G2" s="4" t="n"/>
      <c r="H2" s="4" t="n"/>
      <c r="I2" s="4" t="n"/>
      <c r="J2" s="4" t="n"/>
      <c r="K2" s="4" t="n"/>
      <c r="L2" s="4" t="n"/>
      <c r="M2" s="4" t="n"/>
      <c r="N2" s="4" t="n"/>
    </row>
    <row r="3" ht="52" customHeight="1">
      <c r="A3" s="5" t="inlineStr">
        <is>
          <t>لكل مصدر اكتب بيانات فترة سابقة (سنة مثلًا): عدد المتقدمين، والمعيَّنين، وتكلفة المصدر، ومتوسط أيام التوظيف، وعدد من بقي سنة كاملة، ومتوسط تقييم أداء المعيَّنين (1–5). ثم حدد أوزان المقارنة. تُحسب درجة لكل مصدر من 100 ويُرتب تلقائيًا. الأرقام أمثلة.</t>
        </is>
      </c>
    </row>
    <row r="5">
      <c r="A5" s="6" t="inlineStr">
        <is>
          <t>أوزان المقارنة (مجموعها 100%)</t>
        </is>
      </c>
      <c r="B5" s="7" t="n"/>
      <c r="C5" s="7" t="n"/>
      <c r="D5" s="7" t="n"/>
      <c r="E5" s="7" t="n"/>
      <c r="F5" s="7" t="n"/>
      <c r="G5" s="7" t="n"/>
      <c r="H5" s="7" t="n"/>
      <c r="I5" s="7" t="n"/>
      <c r="J5" s="7" t="n"/>
      <c r="K5" s="7" t="n"/>
      <c r="L5" s="7" t="n"/>
      <c r="M5" s="7" t="n"/>
      <c r="N5" s="7" t="n"/>
    </row>
    <row r="6">
      <c r="A6" s="8" t="inlineStr">
        <is>
          <t>التكلفة</t>
        </is>
      </c>
      <c r="B6" s="9" t="n">
        <v>0.25</v>
      </c>
      <c r="C6" s="8" t="inlineStr">
        <is>
          <t>السرعة</t>
        </is>
      </c>
      <c r="D6" s="9" t="n">
        <v>0.2</v>
      </c>
      <c r="E6" s="8" t="inlineStr">
        <is>
          <t>جودة المعيَّنين</t>
        </is>
      </c>
      <c r="F6" s="9" t="n">
        <v>0.3</v>
      </c>
      <c r="G6" s="8" t="inlineStr">
        <is>
          <t>البقاء سنة</t>
        </is>
      </c>
      <c r="H6" s="9" t="n">
        <v>0.25</v>
      </c>
      <c r="I6" s="8" t="inlineStr">
        <is>
          <t>المجموع</t>
        </is>
      </c>
      <c r="J6" s="10">
        <f>B6+D6+F6+H6</f>
        <v/>
      </c>
      <c r="K6" s="11">
        <f>IF(ROUND(J6,4)=1,"✔ الأوزان صحيحة","⚠ يجب أن يكون المجموع 100%")</f>
        <v/>
      </c>
    </row>
    <row r="8" ht="30" customHeight="1">
      <c r="A8" s="12" t="inlineStr">
        <is>
          <t>المصدر</t>
        </is>
      </c>
      <c r="B8" s="12" t="inlineStr">
        <is>
          <t>المتقدمون</t>
        </is>
      </c>
      <c r="C8" s="12" t="inlineStr">
        <is>
          <t>المعيَّنون</t>
        </is>
      </c>
      <c r="D8" s="12" t="inlineStr">
        <is>
          <t>تكلفة المصدر (ريال)</t>
        </is>
      </c>
      <c r="E8" s="12" t="inlineStr">
        <is>
          <t>متوسط أيام التوظيف</t>
        </is>
      </c>
      <c r="F8" s="12" t="inlineStr">
        <is>
          <t>بقوا سنة كاملة</t>
        </is>
      </c>
      <c r="G8" s="12" t="inlineStr">
        <is>
          <t>متوسط أداء المعيَّنين (1–5)</t>
        </is>
      </c>
      <c r="H8" s="12" t="inlineStr">
        <is>
          <t>نسبة التحويل</t>
        </is>
      </c>
      <c r="I8" s="12" t="inlineStr">
        <is>
          <t>تكلفة التعيين</t>
        </is>
      </c>
      <c r="J8" s="12" t="inlineStr">
        <is>
          <t>نسبة البقاء</t>
        </is>
      </c>
      <c r="K8" s="12" t="inlineStr">
        <is>
          <t>الدرجة من 100</t>
        </is>
      </c>
      <c r="L8" s="12" t="inlineStr">
        <is>
          <t>الترتيب</t>
        </is>
      </c>
      <c r="M8" s="12" t="inlineStr"/>
      <c r="N8" s="12" t="inlineStr">
        <is>
          <t>التوصية</t>
        </is>
      </c>
    </row>
    <row r="9">
      <c r="A9" s="13" t="inlineStr">
        <is>
          <t>LinkedIn</t>
        </is>
      </c>
      <c r="B9" s="14" t="n">
        <v>220</v>
      </c>
      <c r="C9" s="14" t="n">
        <v>4</v>
      </c>
      <c r="D9" s="14" t="n">
        <v>9000</v>
      </c>
      <c r="E9" s="14" t="n">
        <v>32</v>
      </c>
      <c r="F9" s="14" t="n">
        <v>4</v>
      </c>
      <c r="G9" s="15" t="n">
        <v>3.8</v>
      </c>
      <c r="H9" s="16">
        <f>IF(OR(B9="",B9=0,C9=""),"",C9/B9)</f>
        <v/>
      </c>
      <c r="I9" s="17">
        <f>IF(OR(C9="",C9=0,D9=""),"",D9/C9)</f>
        <v/>
      </c>
      <c r="J9" s="18">
        <f>IF(OR(C9="",C9=0,F9=""),"",F9/C9)</f>
        <v/>
      </c>
      <c r="K9" s="19">
        <f>IF(AND(ISNUMBER(I9),ISNUMBER(E9),ISNUMBER(G9),ISNUMBER(J9),I9&gt;0,E9&gt;0),100*($B$6*MIN($I$9:$I$20)/I9+$D$6*MIN($E$9:$E$20)/E9+$F$6*G9/MAX($G$9:$G$20)+$H$6*J9/MAX($J$9:$J$20)),"")</f>
        <v/>
      </c>
      <c r="L9" s="11">
        <f>IF(K9="","",RANK(K9,$K$9:$K$20))</f>
        <v/>
      </c>
      <c r="N9" s="20">
        <f>IF(L9="","",IF(L9&lt;=2,"✔ الأفضل: زِد الاستثمار فيه",IF(L9&gt;=COUNT($K$9:$K$20)-1,"⚠ راجع جدواه أو حسّنه","◐ مقبول")))</f>
        <v/>
      </c>
    </row>
    <row r="10">
      <c r="A10" s="13" t="inlineStr">
        <is>
          <t>موقع الشركة</t>
        </is>
      </c>
      <c r="B10" s="14" t="n">
        <v>90</v>
      </c>
      <c r="C10" s="14" t="n">
        <v>2</v>
      </c>
      <c r="D10" s="14" t="n">
        <v>1500</v>
      </c>
      <c r="E10" s="14" t="n">
        <v>41</v>
      </c>
      <c r="F10" s="14" t="n">
        <v>2</v>
      </c>
      <c r="G10" s="15" t="n">
        <v>3.5</v>
      </c>
      <c r="H10" s="16">
        <f>IF(OR(B10="",B10=0,C10=""),"",C10/B10)</f>
        <v/>
      </c>
      <c r="I10" s="17">
        <f>IF(OR(C10="",C10=0,D10=""),"",D10/C10)</f>
        <v/>
      </c>
      <c r="J10" s="18">
        <f>IF(OR(C10="",C10=0,F10=""),"",F10/C10)</f>
        <v/>
      </c>
      <c r="K10" s="19">
        <f>IF(AND(ISNUMBER(I10),ISNUMBER(E10),ISNUMBER(G10),ISNUMBER(J10),I10&gt;0,E10&gt;0),100*($B$6*MIN($I$9:$I$20)/I10+$D$6*MIN($E$9:$E$20)/E10+$F$6*G10/MAX($G$9:$G$20)+$H$6*J10/MAX($J$9:$J$20)),"")</f>
        <v/>
      </c>
      <c r="L10" s="11">
        <f>IF(K10="","",RANK(K10,$K$9:$K$20))</f>
        <v/>
      </c>
      <c r="N10" s="20">
        <f>IF(L10="","",IF(L10&lt;=2,"✔ الأفضل: زِد الاستثمار فيه",IF(L10&gt;=COUNT($K$9:$K$20)-1,"⚠ راجع جدواه أو حسّنه","◐ مقبول")))</f>
        <v/>
      </c>
    </row>
    <row r="11">
      <c r="A11" s="13" t="inlineStr">
        <is>
          <t>ترشيحات الموظفين</t>
        </is>
      </c>
      <c r="B11" s="14" t="n">
        <v>25</v>
      </c>
      <c r="C11" s="14" t="n">
        <v>4</v>
      </c>
      <c r="D11" s="14" t="n">
        <v>6000</v>
      </c>
      <c r="E11" s="14" t="n">
        <v>21</v>
      </c>
      <c r="F11" s="14" t="n">
        <v>4</v>
      </c>
      <c r="G11" s="15" t="n">
        <v>4.2</v>
      </c>
      <c r="H11" s="16">
        <f>IF(OR(B11="",B11=0,C11=""),"",C11/B11)</f>
        <v/>
      </c>
      <c r="I11" s="17">
        <f>IF(OR(C11="",C11=0,D11=""),"",D11/C11)</f>
        <v/>
      </c>
      <c r="J11" s="18">
        <f>IF(OR(C11="",C11=0,F11=""),"",F11/C11)</f>
        <v/>
      </c>
      <c r="K11" s="19">
        <f>IF(AND(ISNUMBER(I11),ISNUMBER(E11),ISNUMBER(G11),ISNUMBER(J11),I11&gt;0,E11&gt;0),100*($B$6*MIN($I$9:$I$20)/I11+$D$6*MIN($E$9:$E$20)/E11+$F$6*G11/MAX($G$9:$G$20)+$H$6*J11/MAX($J$9:$J$20)),"")</f>
        <v/>
      </c>
      <c r="L11" s="11">
        <f>IF(K11="","",RANK(K11,$K$9:$K$20))</f>
        <v/>
      </c>
      <c r="N11" s="20">
        <f>IF(L11="","",IF(L11&lt;=2,"✔ الأفضل: زِد الاستثمار فيه",IF(L11&gt;=COUNT($K$9:$K$20)-1,"⚠ راجع جدواه أو حسّنه","◐ مقبول")))</f>
        <v/>
      </c>
    </row>
    <row r="12">
      <c r="A12" s="13" t="inlineStr">
        <is>
          <t>وكالات التوظيف</t>
        </is>
      </c>
      <c r="B12" s="14" t="n">
        <v>30</v>
      </c>
      <c r="C12" s="14" t="n">
        <v>3</v>
      </c>
      <c r="D12" s="14" t="n">
        <v>27000</v>
      </c>
      <c r="E12" s="14" t="n">
        <v>25</v>
      </c>
      <c r="F12" s="14" t="n">
        <v>2</v>
      </c>
      <c r="G12" s="15" t="n">
        <v>3.9</v>
      </c>
      <c r="H12" s="16">
        <f>IF(OR(B12="",B12=0,C12=""),"",C12/B12)</f>
        <v/>
      </c>
      <c r="I12" s="17">
        <f>IF(OR(C12="",C12=0,D12=""),"",D12/C12)</f>
        <v/>
      </c>
      <c r="J12" s="18">
        <f>IF(OR(C12="",C12=0,F12=""),"",F12/C12)</f>
        <v/>
      </c>
      <c r="K12" s="19">
        <f>IF(AND(ISNUMBER(I12),ISNUMBER(E12),ISNUMBER(G12),ISNUMBER(J12),I12&gt;0,E12&gt;0),100*($B$6*MIN($I$9:$I$20)/I12+$D$6*MIN($E$9:$E$20)/E12+$F$6*G12/MAX($G$9:$G$20)+$H$6*J12/MAX($J$9:$J$20)),"")</f>
        <v/>
      </c>
      <c r="L12" s="11">
        <f>IF(K12="","",RANK(K12,$K$9:$K$20))</f>
        <v/>
      </c>
      <c r="N12" s="20">
        <f>IF(L12="","",IF(L12&lt;=2,"✔ الأفضل: زِد الاستثمار فيه",IF(L12&gt;=COUNT($K$9:$K$20)-1,"⚠ راجع جدواه أو حسّنه","◐ مقبول")))</f>
        <v/>
      </c>
    </row>
    <row r="13">
      <c r="A13" s="13" t="inlineStr">
        <is>
          <t>منصات التوظيف العامة</t>
        </is>
      </c>
      <c r="B13" s="14" t="n">
        <v>310</v>
      </c>
      <c r="C13" s="14" t="n">
        <v>3</v>
      </c>
      <c r="D13" s="14" t="n">
        <v>3000</v>
      </c>
      <c r="E13" s="14" t="n">
        <v>46</v>
      </c>
      <c r="F13" s="14" t="n">
        <v>1</v>
      </c>
      <c r="G13" s="15" t="n">
        <v>3.1</v>
      </c>
      <c r="H13" s="16">
        <f>IF(OR(B13="",B13=0,C13=""),"",C13/B13)</f>
        <v/>
      </c>
      <c r="I13" s="17">
        <f>IF(OR(C13="",C13=0,D13=""),"",D13/C13)</f>
        <v/>
      </c>
      <c r="J13" s="18">
        <f>IF(OR(C13="",C13=0,F13=""),"",F13/C13)</f>
        <v/>
      </c>
      <c r="K13" s="19">
        <f>IF(AND(ISNUMBER(I13),ISNUMBER(E13),ISNUMBER(G13),ISNUMBER(J13),I13&gt;0,E13&gt;0),100*($B$6*MIN($I$9:$I$20)/I13+$D$6*MIN($E$9:$E$20)/E13+$F$6*G13/MAX($G$9:$G$20)+$H$6*J13/MAX($J$9:$J$20)),"")</f>
        <v/>
      </c>
      <c r="L13" s="11">
        <f>IF(K13="","",RANK(K13,$K$9:$K$20))</f>
        <v/>
      </c>
      <c r="N13" s="20">
        <f>IF(L13="","",IF(L13&lt;=2,"✔ الأفضل: زِد الاستثمار فيه",IF(L13&gt;=COUNT($K$9:$K$20)-1,"⚠ راجع جدواه أو حسّنه","◐ مقبول")))</f>
        <v/>
      </c>
    </row>
    <row r="14">
      <c r="A14" s="13" t="inlineStr">
        <is>
          <t>المعارض الجامعية</t>
        </is>
      </c>
      <c r="B14" s="14" t="n">
        <v>60</v>
      </c>
      <c r="C14" s="14" t="n">
        <v>2</v>
      </c>
      <c r="D14" s="14" t="n">
        <v>5000</v>
      </c>
      <c r="E14" s="14" t="n">
        <v>55</v>
      </c>
      <c r="F14" s="14" t="n">
        <v>2</v>
      </c>
      <c r="G14" s="15" t="n">
        <v>3.4</v>
      </c>
      <c r="H14" s="16">
        <f>IF(OR(B14="",B14=0,C14=""),"",C14/B14)</f>
        <v/>
      </c>
      <c r="I14" s="17">
        <f>IF(OR(C14="",C14=0,D14=""),"",D14/C14)</f>
        <v/>
      </c>
      <c r="J14" s="18">
        <f>IF(OR(C14="",C14=0,F14=""),"",F14/C14)</f>
        <v/>
      </c>
      <c r="K14" s="19">
        <f>IF(AND(ISNUMBER(I14),ISNUMBER(E14),ISNUMBER(G14),ISNUMBER(J14),I14&gt;0,E14&gt;0),100*($B$6*MIN($I$9:$I$20)/I14+$D$6*MIN($E$9:$E$20)/E14+$F$6*G14/MAX($G$9:$G$20)+$H$6*J14/MAX($J$9:$J$20)),"")</f>
        <v/>
      </c>
      <c r="L14" s="11">
        <f>IF(K14="","",RANK(K14,$K$9:$K$20))</f>
        <v/>
      </c>
      <c r="N14" s="20">
        <f>IF(L14="","",IF(L14&lt;=2,"✔ الأفضل: زِد الاستثمار فيه",IF(L14&gt;=COUNT($K$9:$K$20)-1,"⚠ راجع جدواه أو حسّنه","◐ مقبول")))</f>
        <v/>
      </c>
    </row>
    <row r="15">
      <c r="A15" s="13" t="n"/>
      <c r="B15" s="14" t="n"/>
      <c r="C15" s="14" t="n"/>
      <c r="D15" s="14" t="n"/>
      <c r="E15" s="14" t="n"/>
      <c r="F15" s="14" t="n"/>
      <c r="G15" s="15" t="n"/>
      <c r="H15" s="16">
        <f>IF(OR(B15="",B15=0,C15=""),"",C15/B15)</f>
        <v/>
      </c>
      <c r="I15" s="17">
        <f>IF(OR(C15="",C15=0,D15=""),"",D15/C15)</f>
        <v/>
      </c>
      <c r="J15" s="18">
        <f>IF(OR(C15="",C15=0,F15=""),"",F15/C15)</f>
        <v/>
      </c>
      <c r="K15" s="19">
        <f>IF(AND(ISNUMBER(I15),ISNUMBER(E15),ISNUMBER(G15),ISNUMBER(J15),I15&gt;0,E15&gt;0),100*($B$6*MIN($I$9:$I$20)/I15+$D$6*MIN($E$9:$E$20)/E15+$F$6*G15/MAX($G$9:$G$20)+$H$6*J15/MAX($J$9:$J$20)),"")</f>
        <v/>
      </c>
      <c r="L15" s="11">
        <f>IF(K15="","",RANK(K15,$K$9:$K$20))</f>
        <v/>
      </c>
      <c r="N15" s="20">
        <f>IF(L15="","",IF(L15&lt;=2,"✔ الأفضل: زِد الاستثمار فيه",IF(L15&gt;=COUNT($K$9:$K$20)-1,"⚠ راجع جدواه أو حسّنه","◐ مقبول")))</f>
        <v/>
      </c>
    </row>
    <row r="16">
      <c r="A16" s="13" t="n"/>
      <c r="B16" s="14" t="n"/>
      <c r="C16" s="14" t="n"/>
      <c r="D16" s="14" t="n"/>
      <c r="E16" s="14" t="n"/>
      <c r="F16" s="14" t="n"/>
      <c r="G16" s="15" t="n"/>
      <c r="H16" s="16">
        <f>IF(OR(B16="",B16=0,C16=""),"",C16/B16)</f>
        <v/>
      </c>
      <c r="I16" s="17">
        <f>IF(OR(C16="",C16=0,D16=""),"",D16/C16)</f>
        <v/>
      </c>
      <c r="J16" s="18">
        <f>IF(OR(C16="",C16=0,F16=""),"",F16/C16)</f>
        <v/>
      </c>
      <c r="K16" s="19">
        <f>IF(AND(ISNUMBER(I16),ISNUMBER(E16),ISNUMBER(G16),ISNUMBER(J16),I16&gt;0,E16&gt;0),100*($B$6*MIN($I$9:$I$20)/I16+$D$6*MIN($E$9:$E$20)/E16+$F$6*G16/MAX($G$9:$G$20)+$H$6*J16/MAX($J$9:$J$20)),"")</f>
        <v/>
      </c>
      <c r="L16" s="11">
        <f>IF(K16="","",RANK(K16,$K$9:$K$20))</f>
        <v/>
      </c>
      <c r="N16" s="20">
        <f>IF(L16="","",IF(L16&lt;=2,"✔ الأفضل: زِد الاستثمار فيه",IF(L16&gt;=COUNT($K$9:$K$20)-1,"⚠ راجع جدواه أو حسّنه","◐ مقبول")))</f>
        <v/>
      </c>
    </row>
    <row r="17">
      <c r="A17" s="13" t="n"/>
      <c r="B17" s="14" t="n"/>
      <c r="C17" s="14" t="n"/>
      <c r="D17" s="14" t="n"/>
      <c r="E17" s="14" t="n"/>
      <c r="F17" s="14" t="n"/>
      <c r="G17" s="15" t="n"/>
      <c r="H17" s="16">
        <f>IF(OR(B17="",B17=0,C17=""),"",C17/B17)</f>
        <v/>
      </c>
      <c r="I17" s="17">
        <f>IF(OR(C17="",C17=0,D17=""),"",D17/C17)</f>
        <v/>
      </c>
      <c r="J17" s="18">
        <f>IF(OR(C17="",C17=0,F17=""),"",F17/C17)</f>
        <v/>
      </c>
      <c r="K17" s="19">
        <f>IF(AND(ISNUMBER(I17),ISNUMBER(E17),ISNUMBER(G17),ISNUMBER(J17),I17&gt;0,E17&gt;0),100*($B$6*MIN($I$9:$I$20)/I17+$D$6*MIN($E$9:$E$20)/E17+$F$6*G17/MAX($G$9:$G$20)+$H$6*J17/MAX($J$9:$J$20)),"")</f>
        <v/>
      </c>
      <c r="L17" s="11">
        <f>IF(K17="","",RANK(K17,$K$9:$K$20))</f>
        <v/>
      </c>
      <c r="N17" s="20">
        <f>IF(L17="","",IF(L17&lt;=2,"✔ الأفضل: زِد الاستثمار فيه",IF(L17&gt;=COUNT($K$9:$K$20)-1,"⚠ راجع جدواه أو حسّنه","◐ مقبول")))</f>
        <v/>
      </c>
    </row>
    <row r="18">
      <c r="A18" s="13" t="n"/>
      <c r="B18" s="14" t="n"/>
      <c r="C18" s="14" t="n"/>
      <c r="D18" s="14" t="n"/>
      <c r="E18" s="14" t="n"/>
      <c r="F18" s="14" t="n"/>
      <c r="G18" s="15" t="n"/>
      <c r="H18" s="16">
        <f>IF(OR(B18="",B18=0,C18=""),"",C18/B18)</f>
        <v/>
      </c>
      <c r="I18" s="17">
        <f>IF(OR(C18="",C18=0,D18=""),"",D18/C18)</f>
        <v/>
      </c>
      <c r="J18" s="18">
        <f>IF(OR(C18="",C18=0,F18=""),"",F18/C18)</f>
        <v/>
      </c>
      <c r="K18" s="19">
        <f>IF(AND(ISNUMBER(I18),ISNUMBER(E18),ISNUMBER(G18),ISNUMBER(J18),I18&gt;0,E18&gt;0),100*($B$6*MIN($I$9:$I$20)/I18+$D$6*MIN($E$9:$E$20)/E18+$F$6*G18/MAX($G$9:$G$20)+$H$6*J18/MAX($J$9:$J$20)),"")</f>
        <v/>
      </c>
      <c r="L18" s="11">
        <f>IF(K18="","",RANK(K18,$K$9:$K$20))</f>
        <v/>
      </c>
      <c r="N18" s="20">
        <f>IF(L18="","",IF(L18&lt;=2,"✔ الأفضل: زِد الاستثمار فيه",IF(L18&gt;=COUNT($K$9:$K$20)-1,"⚠ راجع جدواه أو حسّنه","◐ مقبول")))</f>
        <v/>
      </c>
    </row>
    <row r="19">
      <c r="A19" s="13" t="n"/>
      <c r="B19" s="14" t="n"/>
      <c r="C19" s="14" t="n"/>
      <c r="D19" s="14" t="n"/>
      <c r="E19" s="14" t="n"/>
      <c r="F19" s="14" t="n"/>
      <c r="G19" s="15" t="n"/>
      <c r="H19" s="16">
        <f>IF(OR(B19="",B19=0,C19=""),"",C19/B19)</f>
        <v/>
      </c>
      <c r="I19" s="17">
        <f>IF(OR(C19="",C19=0,D19=""),"",D19/C19)</f>
        <v/>
      </c>
      <c r="J19" s="18">
        <f>IF(OR(C19="",C19=0,F19=""),"",F19/C19)</f>
        <v/>
      </c>
      <c r="K19" s="19">
        <f>IF(AND(ISNUMBER(I19),ISNUMBER(E19),ISNUMBER(G19),ISNUMBER(J19),I19&gt;0,E19&gt;0),100*($B$6*MIN($I$9:$I$20)/I19+$D$6*MIN($E$9:$E$20)/E19+$F$6*G19/MAX($G$9:$G$20)+$H$6*J19/MAX($J$9:$J$20)),"")</f>
        <v/>
      </c>
      <c r="L19" s="11">
        <f>IF(K19="","",RANK(K19,$K$9:$K$20))</f>
        <v/>
      </c>
      <c r="N19" s="20">
        <f>IF(L19="","",IF(L19&lt;=2,"✔ الأفضل: زِد الاستثمار فيه",IF(L19&gt;=COUNT($K$9:$K$20)-1,"⚠ راجع جدواه أو حسّنه","◐ مقبول")))</f>
        <v/>
      </c>
    </row>
    <row r="20">
      <c r="A20" s="13" t="n"/>
      <c r="B20" s="14" t="n"/>
      <c r="C20" s="14" t="n"/>
      <c r="D20" s="14" t="n"/>
      <c r="E20" s="14" t="n"/>
      <c r="F20" s="14" t="n"/>
      <c r="G20" s="15" t="n"/>
      <c r="H20" s="16">
        <f>IF(OR(B20="",B20=0,C20=""),"",C20/B20)</f>
        <v/>
      </c>
      <c r="I20" s="17">
        <f>IF(OR(C20="",C20=0,D20=""),"",D20/C20)</f>
        <v/>
      </c>
      <c r="J20" s="18">
        <f>IF(OR(C20="",C20=0,F20=""),"",F20/C20)</f>
        <v/>
      </c>
      <c r="K20" s="19">
        <f>IF(AND(ISNUMBER(I20),ISNUMBER(E20),ISNUMBER(G20),ISNUMBER(J20),I20&gt;0,E20&gt;0),100*($B$6*MIN($I$9:$I$20)/I20+$D$6*MIN($E$9:$E$20)/E20+$F$6*G20/MAX($G$9:$G$20)+$H$6*J20/MAX($J$9:$J$20)),"")</f>
        <v/>
      </c>
      <c r="L20" s="11">
        <f>IF(K20="","",RANK(K20,$K$9:$K$20))</f>
        <v/>
      </c>
      <c r="N20" s="20">
        <f>IF(L20="","",IF(L20&lt;=2,"✔ الأفضل: زِد الاستثمار فيه",IF(L20&gt;=COUNT($K$9:$K$20)-1,"⚠ راجع جدواه أو حسّنه","◐ مقبول")))</f>
        <v/>
      </c>
    </row>
    <row r="22" ht="44" customHeight="1">
      <c r="A22" s="5" t="inlineStr">
        <is>
          <t>طريقة الدرجة: كل معيار يُقاس نسبةً لأفضل مصدر (أقل تكلفة وأسرع وقت = 100%، وأعلى جودة وبقاء = 100%)، ثم يُضرب في وزنه. المصدر الذي ليس له معيَّنون لا يحصل على درجة. لا تحكم على مصدر بعدد المتقدمين وحده: الأهم من يُعيَّن ويبقى ويؤدي جيدًا.</t>
        </is>
      </c>
    </row>
  </sheetData>
  <mergeCells count="6">
    <mergeCell ref="K6:N6"/>
    <mergeCell ref="A3:N3"/>
    <mergeCell ref="A22:N22"/>
    <mergeCell ref="A2:N2"/>
    <mergeCell ref="A5:N5"/>
    <mergeCell ref="A1:N1"/>
  </mergeCells>
  <conditionalFormatting sqref="K6">
    <cfRule type="expression" priority="1" dxfId="0">
      <formula>LEFT(K6,1)="✔"</formula>
    </cfRule>
    <cfRule type="expression" priority="2" dxfId="1">
      <formula>LEFT(K6,1)="⚠"</formula>
    </cfRule>
  </conditionalFormatting>
  <conditionalFormatting sqref="N9:N20">
    <cfRule type="expression" priority="3" dxfId="0">
      <formula>LEFT(N9,1)="✔"</formula>
    </cfRule>
    <cfRule type="expression" priority="4" dxfId="1">
      <formula>LEFT(N9,1)="⚠"</formula>
    </cfRule>
    <cfRule type="expression" priority="5" dxfId="2">
      <formula>LEFT(N9,1)="◐"</formula>
    </cfRule>
  </conditionalFormatting>
  <conditionalFormatting sqref="K9:K20">
    <cfRule type="colorScale" priority="6">
      <colorScale>
        <cfvo type="min"/>
        <cfvo type="max"/>
        <color rgb="00F7E7E3"/>
        <color rgb="00E6F0E8"/>
      </colorScale>
    </cfRule>
  </conditionalFormatting>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2026-10-09T16:52:55Z</dcterms:created>
  <dcterms:modified xmlns:dcterms="http://purl.org/dc/terms/" xmlns:xsi="http://www.w3.org/2001/XMLSchema-instance" xsi:type="dcterms:W3CDTF">2026-10-09T16:52:55Z</dcterms:modified>
</cp:coreProperties>
</file>