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 xmlns:r="http://schemas.openxmlformats.org/officeDocument/2006/relationships" name="مصفوفة الكفاءات" sheetId="2" state="visible" r:id="rId2"/>
    <sheet xmlns:r="http://schemas.openxmlformats.org/officeDocument/2006/relationships" name="أولويات التدريب"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name val="Arial"/>
      <b val="1"/>
      <color rgb="00FFFFFF"/>
      <sz val="16"/>
    </font>
    <font>
      <name val="Arial"/>
      <color rgb="003B123F"/>
      <sz val="10"/>
    </font>
    <font>
      <name val="Arial"/>
      <color rgb="007A6F7D"/>
      <sz val="9"/>
    </font>
    <font>
      <name val="Arial"/>
      <b val="1"/>
      <color rgb="00000000"/>
      <sz val="10"/>
    </font>
    <font>
      <name val="Arial"/>
      <b val="1"/>
      <color rgb="003B123F"/>
      <sz val="9"/>
    </font>
    <font>
      <name val="Arial"/>
      <b val="1"/>
      <color rgb="00FFFFFF"/>
      <sz val="9"/>
    </font>
    <font>
      <name val="Arial"/>
      <color rgb="00000000"/>
      <sz val="10"/>
    </font>
  </fonts>
  <fills count="6">
    <fill>
      <patternFill/>
    </fill>
    <fill>
      <patternFill patternType="gray125"/>
    </fill>
    <fill>
      <patternFill patternType="solid">
        <fgColor rgb="003B123F"/>
      </patternFill>
    </fill>
    <fill>
      <patternFill patternType="solid">
        <fgColor rgb="00FBF8F3"/>
      </patternFill>
    </fill>
    <fill>
      <patternFill patternType="solid">
        <fgColor rgb="00F3E9D2"/>
      </patternFill>
    </fill>
    <fill>
      <patternFill patternType="solid">
        <fgColor rgb="005A2B60"/>
      </patternFill>
    </fill>
  </fills>
  <borders count="2">
    <border>
      <left/>
      <right/>
      <top/>
      <bottom/>
      <diagonal/>
    </border>
    <border>
      <left style="thin">
        <color rgb="00E5E1D8"/>
      </left>
      <right style="thin">
        <color rgb="00E5E1D8"/>
      </right>
      <top style="thin">
        <color rgb="00E5E1D8"/>
      </top>
      <bottom style="thin">
        <color rgb="00E5E1D8"/>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2" fillId="4" borderId="1" applyAlignment="1" pivotButton="0" quotePrefix="0" xfId="0">
      <alignment horizontal="right" vertical="center" wrapText="1" readingOrder="2"/>
    </xf>
    <xf numFmtId="0" fontId="5" fillId="4" borderId="1" applyAlignment="1" pivotButton="0" quotePrefix="0" xfId="0">
      <alignment horizontal="center" vertical="center" wrapText="1" readingOrder="2"/>
    </xf>
    <xf numFmtId="0" fontId="2" fillId="4" borderId="1" applyAlignment="1" pivotButton="0" quotePrefix="0" xfId="0">
      <alignment horizontal="center" vertical="center" wrapText="1" readingOrder="2"/>
    </xf>
    <xf numFmtId="0" fontId="6" fillId="5" borderId="1" applyAlignment="1" pivotButton="0" quotePrefix="0" xfId="0">
      <alignment horizontal="center" vertical="center" wrapText="1" readingOrder="2"/>
    </xf>
    <xf numFmtId="0" fontId="4" fillId="0" borderId="1" applyAlignment="1" pivotButton="0" quotePrefix="0" xfId="0">
      <alignment horizontal="center" vertical="center" wrapText="1" readingOrder="2"/>
    </xf>
    <xf numFmtId="0" fontId="4" fillId="0" borderId="1" applyAlignment="1" pivotButton="0" quotePrefix="0" xfId="0">
      <alignment horizontal="right" vertical="center" wrapText="1" readingOrder="2"/>
    </xf>
    <xf numFmtId="0" fontId="7" fillId="0" borderId="1" applyAlignment="1" pivotButton="0" quotePrefix="0" xfId="0">
      <alignment horizontal="center" vertical="center" wrapText="1" readingOrder="2"/>
    </xf>
    <xf numFmtId="9" fontId="7" fillId="0" borderId="1" applyAlignment="1" pivotButton="0" quotePrefix="0" xfId="0">
      <alignment horizontal="center" vertical="center" wrapText="1" readingOrder="2"/>
    </xf>
    <xf numFmtId="164" fontId="7" fillId="0" borderId="1" applyAlignment="1" pivotButton="0" quotePrefix="0" xfId="0">
      <alignment horizontal="center" vertical="center" wrapText="1" readingOrder="2"/>
    </xf>
    <xf numFmtId="2" fontId="4" fillId="0" borderId="1" applyAlignment="1" pivotButton="0" quotePrefix="0" xfId="0">
      <alignment horizontal="center" vertical="center" wrapText="1" readingOrder="2"/>
    </xf>
  </cellXfs>
  <cellStyles count="1">
    <cellStyle name="Normal" xfId="0" builtinId="0" hidden="0"/>
  </cellStyles>
  <dxfs count="4">
    <dxf>
      <font>
        <name val="Arial"/>
        <b val="1"/>
        <color rgb="009A3F39"/>
      </font>
      <fill>
        <patternFill patternType="solid">
          <fgColor rgb="00F7E7E3"/>
        </patternFill>
      </fill>
    </dxf>
    <dxf>
      <fill>
        <patternFill patternType="solid">
          <fgColor rgb="00E6F0E8"/>
        </patternFill>
      </fill>
    </dxf>
    <dxf>
      <font>
        <name val="Arial"/>
        <b val="1"/>
        <color rgb="003F6B52"/>
      </font>
      <fill>
        <patternFill patternType="solid">
          <fgColor rgb="00E6F0E8"/>
        </patternFill>
      </fill>
    </dxf>
    <dxf>
      <font>
        <name val="Arial"/>
        <b val="1"/>
        <color rgb="008A5A24"/>
      </font>
      <fill>
        <patternFill patternType="solid">
          <fgColor rgb="00F3E9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36"/>
  <sheetViews>
    <sheetView showGridLines="0" rightToLeft="1" workbookViewId="0">
      <pane xSplit="1" ySplit="11" topLeftCell="B12" activePane="bottomRight" state="frozen"/>
      <selection pane="topRight"/>
      <selection pane="bottomLeft"/>
      <selection pane="bottomRight" activeCell="A1" sqref="A1"/>
    </sheetView>
  </sheetViews>
  <sheetFormatPr baseColWidth="8" defaultRowHeight="15"/>
  <cols>
    <col width="16"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4" customWidth="1" min="12" max="12"/>
    <col width="18" customWidth="1" min="13" max="13"/>
  </cols>
  <sheetData>
    <row r="1" ht="30" customHeight="1">
      <c r="A1" s="1" t="inlineStr">
        <is>
          <t>nerp.sa — تحليل الاحتياجات التدريبية (مصفوفة الكفاءات)</t>
        </is>
      </c>
      <c r="B1" s="2" t="n"/>
      <c r="C1" s="2" t="n"/>
      <c r="D1" s="2" t="n"/>
      <c r="E1" s="2" t="n"/>
      <c r="F1" s="2" t="n"/>
      <c r="G1" s="2" t="n"/>
      <c r="H1" s="2" t="n"/>
      <c r="I1" s="2" t="n"/>
      <c r="J1" s="2" t="n"/>
      <c r="K1" s="2" t="n"/>
      <c r="L1" s="2" t="n"/>
      <c r="M1" s="2" t="n"/>
    </row>
    <row r="2">
      <c r="A2" s="3" t="inlineStr">
        <is>
          <t>إعداد: نايف العنزي  |  nerp.sa  |  linkedin.com/in/naifm1alanazi</t>
        </is>
      </c>
      <c r="B2" s="4" t="n"/>
      <c r="C2" s="4" t="n"/>
      <c r="D2" s="4" t="n"/>
      <c r="E2" s="4" t="n"/>
      <c r="F2" s="4" t="n"/>
      <c r="G2" s="4" t="n"/>
      <c r="H2" s="4" t="n"/>
      <c r="I2" s="4" t="n"/>
      <c r="J2" s="4" t="n"/>
      <c r="K2" s="4" t="n"/>
      <c r="L2" s="4" t="n"/>
      <c r="M2" s="4" t="n"/>
    </row>
    <row r="3" ht="46" customHeight="1">
      <c r="A3" s="5" t="inlineStr">
        <is>
          <t>الصف الذهبي الأول: اسم الكفاءة. الثاني: الأهمية للعمل (1 منخفضة – 3 حرجة). الثالث: المستوى المطلوب (1–4). ثم لكل موظف اكتب مستواه الحالي (1 مبتدئ، 2 أساسي، 3 متمكن، 4 خبير). الخانة الحمراء تعني وجود فجوة. الأرقام أمثلة لفريق مبيعات.</t>
        </is>
      </c>
    </row>
    <row r="5">
      <c r="A5" s="6" t="inlineStr">
        <is>
          <t>الفريق / الإدارة</t>
        </is>
      </c>
      <c r="B5" s="7" t="inlineStr">
        <is>
          <t>فريق المبيعات</t>
        </is>
      </c>
    </row>
    <row r="7" ht="34" customHeight="1">
      <c r="A7" s="6" t="inlineStr">
        <is>
          <t>الكفاءة</t>
        </is>
      </c>
      <c r="B7" s="8" t="inlineStr">
        <is>
          <t>خدمة العملاء</t>
        </is>
      </c>
      <c r="C7" s="8" t="inlineStr">
        <is>
          <t>التواصل الفعال</t>
        </is>
      </c>
      <c r="D7" s="8" t="inlineStr">
        <is>
          <t>استخدام نظام CRM</t>
        </is>
      </c>
      <c r="E7" s="8" t="inlineStr">
        <is>
          <t>التفاوض والإقناع</t>
        </is>
      </c>
      <c r="F7" s="8" t="inlineStr">
        <is>
          <t>تحليل البيانات (Excel)</t>
        </is>
      </c>
      <c r="G7" s="8" t="inlineStr">
        <is>
          <t>إدارة الوقت</t>
        </is>
      </c>
      <c r="H7" s="8" t="n"/>
      <c r="I7" s="8" t="n"/>
      <c r="J7" s="8" t="n"/>
      <c r="K7" s="8" t="n"/>
    </row>
    <row r="8">
      <c r="A8" s="6" t="inlineStr">
        <is>
          <t>الأهمية (1–3)</t>
        </is>
      </c>
      <c r="B8" s="9" t="n">
        <v>3</v>
      </c>
      <c r="C8" s="9" t="n">
        <v>2</v>
      </c>
      <c r="D8" s="9" t="n">
        <v>3</v>
      </c>
      <c r="E8" s="9" t="n">
        <v>3</v>
      </c>
      <c r="F8" s="9" t="n">
        <v>2</v>
      </c>
      <c r="G8" s="9" t="n">
        <v>2</v>
      </c>
      <c r="H8" s="9" t="n"/>
      <c r="I8" s="9" t="n"/>
      <c r="J8" s="9" t="n"/>
      <c r="K8" s="9" t="n"/>
    </row>
    <row r="9">
      <c r="A9" s="6" t="inlineStr">
        <is>
          <t>المستوى المطلوب (1–4)</t>
        </is>
      </c>
      <c r="B9" s="9" t="n">
        <v>4</v>
      </c>
      <c r="C9" s="9" t="n">
        <v>4</v>
      </c>
      <c r="D9" s="9" t="n">
        <v>3</v>
      </c>
      <c r="E9" s="9" t="n">
        <v>3</v>
      </c>
      <c r="F9" s="9" t="n">
        <v>3</v>
      </c>
      <c r="G9" s="9" t="n">
        <v>3</v>
      </c>
      <c r="H9" s="9" t="n"/>
      <c r="I9" s="9" t="n"/>
      <c r="J9" s="9" t="n"/>
      <c r="K9" s="9" t="n"/>
    </row>
    <row r="11" ht="30" customHeight="1">
      <c r="A11" s="10" t="inlineStr">
        <is>
          <t>الموظف</t>
        </is>
      </c>
      <c r="B11" s="10">
        <f>B7</f>
        <v/>
      </c>
      <c r="C11" s="10">
        <f>C7</f>
        <v/>
      </c>
      <c r="D11" s="10">
        <f>D7</f>
        <v/>
      </c>
      <c r="E11" s="10">
        <f>E7</f>
        <v/>
      </c>
      <c r="F11" s="10">
        <f>F7</f>
        <v/>
      </c>
      <c r="G11" s="10">
        <f>G7</f>
        <v/>
      </c>
      <c r="H11" s="10">
        <f>H7</f>
        <v/>
      </c>
      <c r="I11" s="10">
        <f>I7</f>
        <v/>
      </c>
      <c r="J11" s="10">
        <f>J7</f>
        <v/>
      </c>
      <c r="K11" s="10">
        <f>K7</f>
        <v/>
      </c>
      <c r="L11" s="10" t="inlineStr">
        <is>
          <t>مجموع الفجوات</t>
        </is>
      </c>
      <c r="M11" s="10" t="inlineStr">
        <is>
          <t>أولوية تطوير الموظف</t>
        </is>
      </c>
    </row>
    <row r="12">
      <c r="A12" s="7" t="inlineStr">
        <is>
          <t>موظف 1</t>
        </is>
      </c>
      <c r="B12" s="9" t="n">
        <v>3</v>
      </c>
      <c r="C12" s="9" t="n">
        <v>4</v>
      </c>
      <c r="D12" s="9" t="n">
        <v>2</v>
      </c>
      <c r="E12" s="9" t="n">
        <v>2</v>
      </c>
      <c r="F12" s="9" t="n">
        <v>1</v>
      </c>
      <c r="G12" s="9" t="n">
        <v>3</v>
      </c>
      <c r="H12" s="9" t="n"/>
      <c r="I12" s="9" t="n"/>
      <c r="J12" s="9" t="n"/>
      <c r="K12" s="9" t="n"/>
      <c r="L12" s="11">
        <f>IF(A12="","",IF(AND(ISNUMBER(B12),ISNUMBER(B$9)),MAX(0,B$9-B12),0)+IF(AND(ISNUMBER(C12),ISNUMBER(C$9)),MAX(0,C$9-C12),0)+IF(AND(ISNUMBER(D12),ISNUMBER(D$9)),MAX(0,D$9-D12),0)+IF(AND(ISNUMBER(E12),ISNUMBER(E$9)),MAX(0,E$9-E12),0)+IF(AND(ISNUMBER(F12),ISNUMBER(F$9)),MAX(0,F$9-F12),0)+IF(AND(ISNUMBER(G12),ISNUMBER(G$9)),MAX(0,G$9-G12),0)+IF(AND(ISNUMBER(H12),ISNUMBER(H$9)),MAX(0,H$9-H12),0)+IF(AND(ISNUMBER(I12),ISNUMBER(I$9)),MAX(0,I$9-I12),0)+IF(AND(ISNUMBER(J12),ISNUMBER(J$9)),MAX(0,J$9-J12),0)+IF(AND(ISNUMBER(K12),ISNUMBER(K$9)),MAX(0,K$9-K12),0))</f>
        <v/>
      </c>
      <c r="M12" s="11">
        <f>IF(L12="","",IF(L12&gt;=5,"⚠ مرتفعة",IF(L12&gt;=3,"◐ متوسطة","✔ منخفضة")))</f>
        <v/>
      </c>
    </row>
    <row r="13">
      <c r="A13" s="7" t="inlineStr">
        <is>
          <t>موظف 2</t>
        </is>
      </c>
      <c r="B13" s="9" t="n">
        <v>4</v>
      </c>
      <c r="C13" s="9" t="n">
        <v>3</v>
      </c>
      <c r="D13" s="9" t="n">
        <v>3</v>
      </c>
      <c r="E13" s="9" t="n">
        <v>3</v>
      </c>
      <c r="F13" s="9" t="n">
        <v>2</v>
      </c>
      <c r="G13" s="9" t="n">
        <v>3</v>
      </c>
      <c r="H13" s="9" t="n"/>
      <c r="I13" s="9" t="n"/>
      <c r="J13" s="9" t="n"/>
      <c r="K13" s="9" t="n"/>
      <c r="L13" s="11">
        <f>IF(A13="","",IF(AND(ISNUMBER(B13),ISNUMBER(B$9)),MAX(0,B$9-B13),0)+IF(AND(ISNUMBER(C13),ISNUMBER(C$9)),MAX(0,C$9-C13),0)+IF(AND(ISNUMBER(D13),ISNUMBER(D$9)),MAX(0,D$9-D13),0)+IF(AND(ISNUMBER(E13),ISNUMBER(E$9)),MAX(0,E$9-E13),0)+IF(AND(ISNUMBER(F13),ISNUMBER(F$9)),MAX(0,F$9-F13),0)+IF(AND(ISNUMBER(G13),ISNUMBER(G$9)),MAX(0,G$9-G13),0)+IF(AND(ISNUMBER(H13),ISNUMBER(H$9)),MAX(0,H$9-H13),0)+IF(AND(ISNUMBER(I13),ISNUMBER(I$9)),MAX(0,I$9-I13),0)+IF(AND(ISNUMBER(J13),ISNUMBER(J$9)),MAX(0,J$9-J13),0)+IF(AND(ISNUMBER(K13),ISNUMBER(K$9)),MAX(0,K$9-K13),0))</f>
        <v/>
      </c>
      <c r="M13" s="11">
        <f>IF(L13="","",IF(L13&gt;=5,"⚠ مرتفعة",IF(L13&gt;=3,"◐ متوسطة","✔ منخفضة")))</f>
        <v/>
      </c>
    </row>
    <row r="14">
      <c r="A14" s="7" t="inlineStr">
        <is>
          <t>موظف 3</t>
        </is>
      </c>
      <c r="B14" s="9" t="n">
        <v>2</v>
      </c>
      <c r="C14" s="9" t="n">
        <v>2</v>
      </c>
      <c r="D14" s="9" t="n">
        <v>1</v>
      </c>
      <c r="E14" s="9" t="n">
        <v>2</v>
      </c>
      <c r="F14" s="9" t="n">
        <v>2</v>
      </c>
      <c r="G14" s="9" t="n">
        <v>3</v>
      </c>
      <c r="H14" s="9" t="n"/>
      <c r="I14" s="9" t="n"/>
      <c r="J14" s="9" t="n"/>
      <c r="K14" s="9" t="n"/>
      <c r="L14" s="11">
        <f>IF(A14="","",IF(AND(ISNUMBER(B14),ISNUMBER(B$9)),MAX(0,B$9-B14),0)+IF(AND(ISNUMBER(C14),ISNUMBER(C$9)),MAX(0,C$9-C14),0)+IF(AND(ISNUMBER(D14),ISNUMBER(D$9)),MAX(0,D$9-D14),0)+IF(AND(ISNUMBER(E14),ISNUMBER(E$9)),MAX(0,E$9-E14),0)+IF(AND(ISNUMBER(F14),ISNUMBER(F$9)),MAX(0,F$9-F14),0)+IF(AND(ISNUMBER(G14),ISNUMBER(G$9)),MAX(0,G$9-G14),0)+IF(AND(ISNUMBER(H14),ISNUMBER(H$9)),MAX(0,H$9-H14),0)+IF(AND(ISNUMBER(I14),ISNUMBER(I$9)),MAX(0,I$9-I14),0)+IF(AND(ISNUMBER(J14),ISNUMBER(J$9)),MAX(0,J$9-J14),0)+IF(AND(ISNUMBER(K14),ISNUMBER(K$9)),MAX(0,K$9-K14),0))</f>
        <v/>
      </c>
      <c r="M14" s="11">
        <f>IF(L14="","",IF(L14&gt;=5,"⚠ مرتفعة",IF(L14&gt;=3,"◐ متوسطة","✔ منخفضة")))</f>
        <v/>
      </c>
    </row>
    <row r="15">
      <c r="A15" s="7" t="inlineStr">
        <is>
          <t>موظف 4</t>
        </is>
      </c>
      <c r="B15" s="9" t="n">
        <v>4</v>
      </c>
      <c r="C15" s="9" t="n">
        <v>4</v>
      </c>
      <c r="D15" s="9" t="n">
        <v>3</v>
      </c>
      <c r="E15" s="9" t="n">
        <v>2</v>
      </c>
      <c r="F15" s="9" t="n">
        <v>1</v>
      </c>
      <c r="G15" s="9" t="n">
        <v>2</v>
      </c>
      <c r="H15" s="9" t="n"/>
      <c r="I15" s="9" t="n"/>
      <c r="J15" s="9" t="n"/>
      <c r="K15" s="9" t="n"/>
      <c r="L15" s="11">
        <f>IF(A15="","",IF(AND(ISNUMBER(B15),ISNUMBER(B$9)),MAX(0,B$9-B15),0)+IF(AND(ISNUMBER(C15),ISNUMBER(C$9)),MAX(0,C$9-C15),0)+IF(AND(ISNUMBER(D15),ISNUMBER(D$9)),MAX(0,D$9-D15),0)+IF(AND(ISNUMBER(E15),ISNUMBER(E$9)),MAX(0,E$9-E15),0)+IF(AND(ISNUMBER(F15),ISNUMBER(F$9)),MAX(0,F$9-F15),0)+IF(AND(ISNUMBER(G15),ISNUMBER(G$9)),MAX(0,G$9-G15),0)+IF(AND(ISNUMBER(H15),ISNUMBER(H$9)),MAX(0,H$9-H15),0)+IF(AND(ISNUMBER(I15),ISNUMBER(I$9)),MAX(0,I$9-I15),0)+IF(AND(ISNUMBER(J15),ISNUMBER(J$9)),MAX(0,J$9-J15),0)+IF(AND(ISNUMBER(K15),ISNUMBER(K$9)),MAX(0,K$9-K15),0))</f>
        <v/>
      </c>
      <c r="M15" s="11">
        <f>IF(L15="","",IF(L15&gt;=5,"⚠ مرتفعة",IF(L15&gt;=3,"◐ متوسطة","✔ منخفضة")))</f>
        <v/>
      </c>
    </row>
    <row r="16">
      <c r="A16" s="7" t="inlineStr">
        <is>
          <t>موظف 5</t>
        </is>
      </c>
      <c r="B16" s="9" t="n">
        <v>3</v>
      </c>
      <c r="C16" s="9" t="n">
        <v>2</v>
      </c>
      <c r="D16" s="9" t="n">
        <v>2</v>
      </c>
      <c r="E16" s="9" t="n">
        <v>3</v>
      </c>
      <c r="F16" s="9" t="n">
        <v>3</v>
      </c>
      <c r="G16" s="9" t="n">
        <v>3</v>
      </c>
      <c r="H16" s="9" t="n"/>
      <c r="I16" s="9" t="n"/>
      <c r="J16" s="9" t="n"/>
      <c r="K16" s="9" t="n"/>
      <c r="L16" s="11">
        <f>IF(A16="","",IF(AND(ISNUMBER(B16),ISNUMBER(B$9)),MAX(0,B$9-B16),0)+IF(AND(ISNUMBER(C16),ISNUMBER(C$9)),MAX(0,C$9-C16),0)+IF(AND(ISNUMBER(D16),ISNUMBER(D$9)),MAX(0,D$9-D16),0)+IF(AND(ISNUMBER(E16),ISNUMBER(E$9)),MAX(0,E$9-E16),0)+IF(AND(ISNUMBER(F16),ISNUMBER(F$9)),MAX(0,F$9-F16),0)+IF(AND(ISNUMBER(G16),ISNUMBER(G$9)),MAX(0,G$9-G16),0)+IF(AND(ISNUMBER(H16),ISNUMBER(H$9)),MAX(0,H$9-H16),0)+IF(AND(ISNUMBER(I16),ISNUMBER(I$9)),MAX(0,I$9-I16),0)+IF(AND(ISNUMBER(J16),ISNUMBER(J$9)),MAX(0,J$9-J16),0)+IF(AND(ISNUMBER(K16),ISNUMBER(K$9)),MAX(0,K$9-K16),0))</f>
        <v/>
      </c>
      <c r="M16" s="11">
        <f>IF(L16="","",IF(L16&gt;=5,"⚠ مرتفعة",IF(L16&gt;=3,"◐ متوسطة","✔ منخفضة")))</f>
        <v/>
      </c>
    </row>
    <row r="17">
      <c r="A17" s="7" t="inlineStr">
        <is>
          <t>موظف 6</t>
        </is>
      </c>
      <c r="B17" s="9" t="n">
        <v>2</v>
      </c>
      <c r="C17" s="9" t="n">
        <v>3</v>
      </c>
      <c r="D17" s="9" t="n">
        <v>1</v>
      </c>
      <c r="E17" s="9" t="n">
        <v>1</v>
      </c>
      <c r="F17" s="9" t="n">
        <v>2</v>
      </c>
      <c r="G17" s="9" t="n">
        <v>3</v>
      </c>
      <c r="H17" s="9" t="n"/>
      <c r="I17" s="9" t="n"/>
      <c r="J17" s="9" t="n"/>
      <c r="K17" s="9" t="n"/>
      <c r="L17" s="11">
        <f>IF(A17="","",IF(AND(ISNUMBER(B17),ISNUMBER(B$9)),MAX(0,B$9-B17),0)+IF(AND(ISNUMBER(C17),ISNUMBER(C$9)),MAX(0,C$9-C17),0)+IF(AND(ISNUMBER(D17),ISNUMBER(D$9)),MAX(0,D$9-D17),0)+IF(AND(ISNUMBER(E17),ISNUMBER(E$9)),MAX(0,E$9-E17),0)+IF(AND(ISNUMBER(F17),ISNUMBER(F$9)),MAX(0,F$9-F17),0)+IF(AND(ISNUMBER(G17),ISNUMBER(G$9)),MAX(0,G$9-G17),0)+IF(AND(ISNUMBER(H17),ISNUMBER(H$9)),MAX(0,H$9-H17),0)+IF(AND(ISNUMBER(I17),ISNUMBER(I$9)),MAX(0,I$9-I17),0)+IF(AND(ISNUMBER(J17),ISNUMBER(J$9)),MAX(0,J$9-J17),0)+IF(AND(ISNUMBER(K17),ISNUMBER(K$9)),MAX(0,K$9-K17),0))</f>
        <v/>
      </c>
      <c r="M17" s="11">
        <f>IF(L17="","",IF(L17&gt;=5,"⚠ مرتفعة",IF(L17&gt;=3,"◐ متوسطة","✔ منخفضة")))</f>
        <v/>
      </c>
    </row>
    <row r="18">
      <c r="A18" s="7" t="n"/>
      <c r="B18" s="9" t="n"/>
      <c r="C18" s="9" t="n"/>
      <c r="D18" s="9" t="n"/>
      <c r="E18" s="9" t="n"/>
      <c r="F18" s="9" t="n"/>
      <c r="G18" s="9" t="n"/>
      <c r="H18" s="9" t="n"/>
      <c r="I18" s="9" t="n"/>
      <c r="J18" s="9" t="n"/>
      <c r="K18" s="9" t="n"/>
      <c r="L18" s="11">
        <f>IF(A18="","",IF(AND(ISNUMBER(B18),ISNUMBER(B$9)),MAX(0,B$9-B18),0)+IF(AND(ISNUMBER(C18),ISNUMBER(C$9)),MAX(0,C$9-C18),0)+IF(AND(ISNUMBER(D18),ISNUMBER(D$9)),MAX(0,D$9-D18),0)+IF(AND(ISNUMBER(E18),ISNUMBER(E$9)),MAX(0,E$9-E18),0)+IF(AND(ISNUMBER(F18),ISNUMBER(F$9)),MAX(0,F$9-F18),0)+IF(AND(ISNUMBER(G18),ISNUMBER(G$9)),MAX(0,G$9-G18),0)+IF(AND(ISNUMBER(H18),ISNUMBER(H$9)),MAX(0,H$9-H18),0)+IF(AND(ISNUMBER(I18),ISNUMBER(I$9)),MAX(0,I$9-I18),0)+IF(AND(ISNUMBER(J18),ISNUMBER(J$9)),MAX(0,J$9-J18),0)+IF(AND(ISNUMBER(K18),ISNUMBER(K$9)),MAX(0,K$9-K18),0))</f>
        <v/>
      </c>
      <c r="M18" s="11">
        <f>IF(L18="","",IF(L18&gt;=5,"⚠ مرتفعة",IF(L18&gt;=3,"◐ متوسطة","✔ منخفضة")))</f>
        <v/>
      </c>
    </row>
    <row r="19">
      <c r="A19" s="7" t="n"/>
      <c r="B19" s="9" t="n"/>
      <c r="C19" s="9" t="n"/>
      <c r="D19" s="9" t="n"/>
      <c r="E19" s="9" t="n"/>
      <c r="F19" s="9" t="n"/>
      <c r="G19" s="9" t="n"/>
      <c r="H19" s="9" t="n"/>
      <c r="I19" s="9" t="n"/>
      <c r="J19" s="9" t="n"/>
      <c r="K19" s="9" t="n"/>
      <c r="L19" s="11">
        <f>IF(A19="","",IF(AND(ISNUMBER(B19),ISNUMBER(B$9)),MAX(0,B$9-B19),0)+IF(AND(ISNUMBER(C19),ISNUMBER(C$9)),MAX(0,C$9-C19),0)+IF(AND(ISNUMBER(D19),ISNUMBER(D$9)),MAX(0,D$9-D19),0)+IF(AND(ISNUMBER(E19),ISNUMBER(E$9)),MAX(0,E$9-E19),0)+IF(AND(ISNUMBER(F19),ISNUMBER(F$9)),MAX(0,F$9-F19),0)+IF(AND(ISNUMBER(G19),ISNUMBER(G$9)),MAX(0,G$9-G19),0)+IF(AND(ISNUMBER(H19),ISNUMBER(H$9)),MAX(0,H$9-H19),0)+IF(AND(ISNUMBER(I19),ISNUMBER(I$9)),MAX(0,I$9-I19),0)+IF(AND(ISNUMBER(J19),ISNUMBER(J$9)),MAX(0,J$9-J19),0)+IF(AND(ISNUMBER(K19),ISNUMBER(K$9)),MAX(0,K$9-K19),0))</f>
        <v/>
      </c>
      <c r="M19" s="11">
        <f>IF(L19="","",IF(L19&gt;=5,"⚠ مرتفعة",IF(L19&gt;=3,"◐ متوسطة","✔ منخفضة")))</f>
        <v/>
      </c>
    </row>
    <row r="20">
      <c r="A20" s="7" t="n"/>
      <c r="B20" s="9" t="n"/>
      <c r="C20" s="9" t="n"/>
      <c r="D20" s="9" t="n"/>
      <c r="E20" s="9" t="n"/>
      <c r="F20" s="9" t="n"/>
      <c r="G20" s="9" t="n"/>
      <c r="H20" s="9" t="n"/>
      <c r="I20" s="9" t="n"/>
      <c r="J20" s="9" t="n"/>
      <c r="K20" s="9" t="n"/>
      <c r="L20" s="11">
        <f>IF(A20="","",IF(AND(ISNUMBER(B20),ISNUMBER(B$9)),MAX(0,B$9-B20),0)+IF(AND(ISNUMBER(C20),ISNUMBER(C$9)),MAX(0,C$9-C20),0)+IF(AND(ISNUMBER(D20),ISNUMBER(D$9)),MAX(0,D$9-D20),0)+IF(AND(ISNUMBER(E20),ISNUMBER(E$9)),MAX(0,E$9-E20),0)+IF(AND(ISNUMBER(F20),ISNUMBER(F$9)),MAX(0,F$9-F20),0)+IF(AND(ISNUMBER(G20),ISNUMBER(G$9)),MAX(0,G$9-G20),0)+IF(AND(ISNUMBER(H20),ISNUMBER(H$9)),MAX(0,H$9-H20),0)+IF(AND(ISNUMBER(I20),ISNUMBER(I$9)),MAX(0,I$9-I20),0)+IF(AND(ISNUMBER(J20),ISNUMBER(J$9)),MAX(0,J$9-J20),0)+IF(AND(ISNUMBER(K20),ISNUMBER(K$9)),MAX(0,K$9-K20),0))</f>
        <v/>
      </c>
      <c r="M20" s="11">
        <f>IF(L20="","",IF(L20&gt;=5,"⚠ مرتفعة",IF(L20&gt;=3,"◐ متوسطة","✔ منخفضة")))</f>
        <v/>
      </c>
    </row>
    <row r="21">
      <c r="A21" s="7" t="n"/>
      <c r="B21" s="9" t="n"/>
      <c r="C21" s="9" t="n"/>
      <c r="D21" s="9" t="n"/>
      <c r="E21" s="9" t="n"/>
      <c r="F21" s="9" t="n"/>
      <c r="G21" s="9" t="n"/>
      <c r="H21" s="9" t="n"/>
      <c r="I21" s="9" t="n"/>
      <c r="J21" s="9" t="n"/>
      <c r="K21" s="9" t="n"/>
      <c r="L21" s="11">
        <f>IF(A21="","",IF(AND(ISNUMBER(B21),ISNUMBER(B$9)),MAX(0,B$9-B21),0)+IF(AND(ISNUMBER(C21),ISNUMBER(C$9)),MAX(0,C$9-C21),0)+IF(AND(ISNUMBER(D21),ISNUMBER(D$9)),MAX(0,D$9-D21),0)+IF(AND(ISNUMBER(E21),ISNUMBER(E$9)),MAX(0,E$9-E21),0)+IF(AND(ISNUMBER(F21),ISNUMBER(F$9)),MAX(0,F$9-F21),0)+IF(AND(ISNUMBER(G21),ISNUMBER(G$9)),MAX(0,G$9-G21),0)+IF(AND(ISNUMBER(H21),ISNUMBER(H$9)),MAX(0,H$9-H21),0)+IF(AND(ISNUMBER(I21),ISNUMBER(I$9)),MAX(0,I$9-I21),0)+IF(AND(ISNUMBER(J21),ISNUMBER(J$9)),MAX(0,J$9-J21),0)+IF(AND(ISNUMBER(K21),ISNUMBER(K$9)),MAX(0,K$9-K21),0))</f>
        <v/>
      </c>
      <c r="M21" s="11">
        <f>IF(L21="","",IF(L21&gt;=5,"⚠ مرتفعة",IF(L21&gt;=3,"◐ متوسطة","✔ منخفضة")))</f>
        <v/>
      </c>
    </row>
    <row r="22">
      <c r="A22" s="7" t="n"/>
      <c r="B22" s="9" t="n"/>
      <c r="C22" s="9" t="n"/>
      <c r="D22" s="9" t="n"/>
      <c r="E22" s="9" t="n"/>
      <c r="F22" s="9" t="n"/>
      <c r="G22" s="9" t="n"/>
      <c r="H22" s="9" t="n"/>
      <c r="I22" s="9" t="n"/>
      <c r="J22" s="9" t="n"/>
      <c r="K22" s="9" t="n"/>
      <c r="L22" s="11">
        <f>IF(A22="","",IF(AND(ISNUMBER(B22),ISNUMBER(B$9)),MAX(0,B$9-B22),0)+IF(AND(ISNUMBER(C22),ISNUMBER(C$9)),MAX(0,C$9-C22),0)+IF(AND(ISNUMBER(D22),ISNUMBER(D$9)),MAX(0,D$9-D22),0)+IF(AND(ISNUMBER(E22),ISNUMBER(E$9)),MAX(0,E$9-E22),0)+IF(AND(ISNUMBER(F22),ISNUMBER(F$9)),MAX(0,F$9-F22),0)+IF(AND(ISNUMBER(G22),ISNUMBER(G$9)),MAX(0,G$9-G22),0)+IF(AND(ISNUMBER(H22),ISNUMBER(H$9)),MAX(0,H$9-H22),0)+IF(AND(ISNUMBER(I22),ISNUMBER(I$9)),MAX(0,I$9-I22),0)+IF(AND(ISNUMBER(J22),ISNUMBER(J$9)),MAX(0,J$9-J22),0)+IF(AND(ISNUMBER(K22),ISNUMBER(K$9)),MAX(0,K$9-K22),0))</f>
        <v/>
      </c>
      <c r="M22" s="11">
        <f>IF(L22="","",IF(L22&gt;=5,"⚠ مرتفعة",IF(L22&gt;=3,"◐ متوسطة","✔ منخفضة")))</f>
        <v/>
      </c>
    </row>
    <row r="23">
      <c r="A23" s="7" t="n"/>
      <c r="B23" s="9" t="n"/>
      <c r="C23" s="9" t="n"/>
      <c r="D23" s="9" t="n"/>
      <c r="E23" s="9" t="n"/>
      <c r="F23" s="9" t="n"/>
      <c r="G23" s="9" t="n"/>
      <c r="H23" s="9" t="n"/>
      <c r="I23" s="9" t="n"/>
      <c r="J23" s="9" t="n"/>
      <c r="K23" s="9" t="n"/>
      <c r="L23" s="11">
        <f>IF(A23="","",IF(AND(ISNUMBER(B23),ISNUMBER(B$9)),MAX(0,B$9-B23),0)+IF(AND(ISNUMBER(C23),ISNUMBER(C$9)),MAX(0,C$9-C23),0)+IF(AND(ISNUMBER(D23),ISNUMBER(D$9)),MAX(0,D$9-D23),0)+IF(AND(ISNUMBER(E23),ISNUMBER(E$9)),MAX(0,E$9-E23),0)+IF(AND(ISNUMBER(F23),ISNUMBER(F$9)),MAX(0,F$9-F23),0)+IF(AND(ISNUMBER(G23),ISNUMBER(G$9)),MAX(0,G$9-G23),0)+IF(AND(ISNUMBER(H23),ISNUMBER(H$9)),MAX(0,H$9-H23),0)+IF(AND(ISNUMBER(I23),ISNUMBER(I$9)),MAX(0,I$9-I23),0)+IF(AND(ISNUMBER(J23),ISNUMBER(J$9)),MAX(0,J$9-J23),0)+IF(AND(ISNUMBER(K23),ISNUMBER(K$9)),MAX(0,K$9-K23),0))</f>
        <v/>
      </c>
      <c r="M23" s="11">
        <f>IF(L23="","",IF(L23&gt;=5,"⚠ مرتفعة",IF(L23&gt;=3,"◐ متوسطة","✔ منخفضة")))</f>
        <v/>
      </c>
    </row>
    <row r="24">
      <c r="A24" s="7" t="n"/>
      <c r="B24" s="9" t="n"/>
      <c r="C24" s="9" t="n"/>
      <c r="D24" s="9" t="n"/>
      <c r="E24" s="9" t="n"/>
      <c r="F24" s="9" t="n"/>
      <c r="G24" s="9" t="n"/>
      <c r="H24" s="9" t="n"/>
      <c r="I24" s="9" t="n"/>
      <c r="J24" s="9" t="n"/>
      <c r="K24" s="9" t="n"/>
      <c r="L24" s="11">
        <f>IF(A24="","",IF(AND(ISNUMBER(B24),ISNUMBER(B$9)),MAX(0,B$9-B24),0)+IF(AND(ISNUMBER(C24),ISNUMBER(C$9)),MAX(0,C$9-C24),0)+IF(AND(ISNUMBER(D24),ISNUMBER(D$9)),MAX(0,D$9-D24),0)+IF(AND(ISNUMBER(E24),ISNUMBER(E$9)),MAX(0,E$9-E24),0)+IF(AND(ISNUMBER(F24),ISNUMBER(F$9)),MAX(0,F$9-F24),0)+IF(AND(ISNUMBER(G24),ISNUMBER(G$9)),MAX(0,G$9-G24),0)+IF(AND(ISNUMBER(H24),ISNUMBER(H$9)),MAX(0,H$9-H24),0)+IF(AND(ISNUMBER(I24),ISNUMBER(I$9)),MAX(0,I$9-I24),0)+IF(AND(ISNUMBER(J24),ISNUMBER(J$9)),MAX(0,J$9-J24),0)+IF(AND(ISNUMBER(K24),ISNUMBER(K$9)),MAX(0,K$9-K24),0))</f>
        <v/>
      </c>
      <c r="M24" s="11">
        <f>IF(L24="","",IF(L24&gt;=5,"⚠ مرتفعة",IF(L24&gt;=3,"◐ متوسطة","✔ منخفضة")))</f>
        <v/>
      </c>
    </row>
    <row r="25">
      <c r="A25" s="7" t="n"/>
      <c r="B25" s="9" t="n"/>
      <c r="C25" s="9" t="n"/>
      <c r="D25" s="9" t="n"/>
      <c r="E25" s="9" t="n"/>
      <c r="F25" s="9" t="n"/>
      <c r="G25" s="9" t="n"/>
      <c r="H25" s="9" t="n"/>
      <c r="I25" s="9" t="n"/>
      <c r="J25" s="9" t="n"/>
      <c r="K25" s="9" t="n"/>
      <c r="L25" s="11">
        <f>IF(A25="","",IF(AND(ISNUMBER(B25),ISNUMBER(B$9)),MAX(0,B$9-B25),0)+IF(AND(ISNUMBER(C25),ISNUMBER(C$9)),MAX(0,C$9-C25),0)+IF(AND(ISNUMBER(D25),ISNUMBER(D$9)),MAX(0,D$9-D25),0)+IF(AND(ISNUMBER(E25),ISNUMBER(E$9)),MAX(0,E$9-E25),0)+IF(AND(ISNUMBER(F25),ISNUMBER(F$9)),MAX(0,F$9-F25),0)+IF(AND(ISNUMBER(G25),ISNUMBER(G$9)),MAX(0,G$9-G25),0)+IF(AND(ISNUMBER(H25),ISNUMBER(H$9)),MAX(0,H$9-H25),0)+IF(AND(ISNUMBER(I25),ISNUMBER(I$9)),MAX(0,I$9-I25),0)+IF(AND(ISNUMBER(J25),ISNUMBER(J$9)),MAX(0,J$9-J25),0)+IF(AND(ISNUMBER(K25),ISNUMBER(K$9)),MAX(0,K$9-K25),0))</f>
        <v/>
      </c>
      <c r="M25" s="11">
        <f>IF(L25="","",IF(L25&gt;=5,"⚠ مرتفعة",IF(L25&gt;=3,"◐ متوسطة","✔ منخفضة")))</f>
        <v/>
      </c>
    </row>
    <row r="26">
      <c r="A26" s="7" t="n"/>
      <c r="B26" s="9" t="n"/>
      <c r="C26" s="9" t="n"/>
      <c r="D26" s="9" t="n"/>
      <c r="E26" s="9" t="n"/>
      <c r="F26" s="9" t="n"/>
      <c r="G26" s="9" t="n"/>
      <c r="H26" s="9" t="n"/>
      <c r="I26" s="9" t="n"/>
      <c r="J26" s="9" t="n"/>
      <c r="K26" s="9" t="n"/>
      <c r="L26" s="11">
        <f>IF(A26="","",IF(AND(ISNUMBER(B26),ISNUMBER(B$9)),MAX(0,B$9-B26),0)+IF(AND(ISNUMBER(C26),ISNUMBER(C$9)),MAX(0,C$9-C26),0)+IF(AND(ISNUMBER(D26),ISNUMBER(D$9)),MAX(0,D$9-D26),0)+IF(AND(ISNUMBER(E26),ISNUMBER(E$9)),MAX(0,E$9-E26),0)+IF(AND(ISNUMBER(F26),ISNUMBER(F$9)),MAX(0,F$9-F26),0)+IF(AND(ISNUMBER(G26),ISNUMBER(G$9)),MAX(0,G$9-G26),0)+IF(AND(ISNUMBER(H26),ISNUMBER(H$9)),MAX(0,H$9-H26),0)+IF(AND(ISNUMBER(I26),ISNUMBER(I$9)),MAX(0,I$9-I26),0)+IF(AND(ISNUMBER(J26),ISNUMBER(J$9)),MAX(0,J$9-J26),0)+IF(AND(ISNUMBER(K26),ISNUMBER(K$9)),MAX(0,K$9-K26),0))</f>
        <v/>
      </c>
      <c r="M26" s="11">
        <f>IF(L26="","",IF(L26&gt;=5,"⚠ مرتفعة",IF(L26&gt;=3,"◐ متوسطة","✔ منخفضة")))</f>
        <v/>
      </c>
    </row>
    <row r="27">
      <c r="A27" s="7" t="n"/>
      <c r="B27" s="9" t="n"/>
      <c r="C27" s="9" t="n"/>
      <c r="D27" s="9" t="n"/>
      <c r="E27" s="9" t="n"/>
      <c r="F27" s="9" t="n"/>
      <c r="G27" s="9" t="n"/>
      <c r="H27" s="9" t="n"/>
      <c r="I27" s="9" t="n"/>
      <c r="J27" s="9" t="n"/>
      <c r="K27" s="9" t="n"/>
      <c r="L27" s="11">
        <f>IF(A27="","",IF(AND(ISNUMBER(B27),ISNUMBER(B$9)),MAX(0,B$9-B27),0)+IF(AND(ISNUMBER(C27),ISNUMBER(C$9)),MAX(0,C$9-C27),0)+IF(AND(ISNUMBER(D27),ISNUMBER(D$9)),MAX(0,D$9-D27),0)+IF(AND(ISNUMBER(E27),ISNUMBER(E$9)),MAX(0,E$9-E27),0)+IF(AND(ISNUMBER(F27),ISNUMBER(F$9)),MAX(0,F$9-F27),0)+IF(AND(ISNUMBER(G27),ISNUMBER(G$9)),MAX(0,G$9-G27),0)+IF(AND(ISNUMBER(H27),ISNUMBER(H$9)),MAX(0,H$9-H27),0)+IF(AND(ISNUMBER(I27),ISNUMBER(I$9)),MAX(0,I$9-I27),0)+IF(AND(ISNUMBER(J27),ISNUMBER(J$9)),MAX(0,J$9-J27),0)+IF(AND(ISNUMBER(K27),ISNUMBER(K$9)),MAX(0,K$9-K27),0))</f>
        <v/>
      </c>
      <c r="M27" s="11">
        <f>IF(L27="","",IF(L27&gt;=5,"⚠ مرتفعة",IF(L27&gt;=3,"◐ متوسطة","✔ منخفضة")))</f>
        <v/>
      </c>
    </row>
    <row r="28">
      <c r="A28" s="7" t="n"/>
      <c r="B28" s="9" t="n"/>
      <c r="C28" s="9" t="n"/>
      <c r="D28" s="9" t="n"/>
      <c r="E28" s="9" t="n"/>
      <c r="F28" s="9" t="n"/>
      <c r="G28" s="9" t="n"/>
      <c r="H28" s="9" t="n"/>
      <c r="I28" s="9" t="n"/>
      <c r="J28" s="9" t="n"/>
      <c r="K28" s="9" t="n"/>
      <c r="L28" s="11">
        <f>IF(A28="","",IF(AND(ISNUMBER(B28),ISNUMBER(B$9)),MAX(0,B$9-B28),0)+IF(AND(ISNUMBER(C28),ISNUMBER(C$9)),MAX(0,C$9-C28),0)+IF(AND(ISNUMBER(D28),ISNUMBER(D$9)),MAX(0,D$9-D28),0)+IF(AND(ISNUMBER(E28),ISNUMBER(E$9)),MAX(0,E$9-E28),0)+IF(AND(ISNUMBER(F28),ISNUMBER(F$9)),MAX(0,F$9-F28),0)+IF(AND(ISNUMBER(G28),ISNUMBER(G$9)),MAX(0,G$9-G28),0)+IF(AND(ISNUMBER(H28),ISNUMBER(H$9)),MAX(0,H$9-H28),0)+IF(AND(ISNUMBER(I28),ISNUMBER(I$9)),MAX(0,I$9-I28),0)+IF(AND(ISNUMBER(J28),ISNUMBER(J$9)),MAX(0,J$9-J28),0)+IF(AND(ISNUMBER(K28),ISNUMBER(K$9)),MAX(0,K$9-K28),0))</f>
        <v/>
      </c>
      <c r="M28" s="11">
        <f>IF(L28="","",IF(L28&gt;=5,"⚠ مرتفعة",IF(L28&gt;=3,"◐ متوسطة","✔ منخفضة")))</f>
        <v/>
      </c>
    </row>
    <row r="29">
      <c r="A29" s="7" t="n"/>
      <c r="B29" s="9" t="n"/>
      <c r="C29" s="9" t="n"/>
      <c r="D29" s="9" t="n"/>
      <c r="E29" s="9" t="n"/>
      <c r="F29" s="9" t="n"/>
      <c r="G29" s="9" t="n"/>
      <c r="H29" s="9" t="n"/>
      <c r="I29" s="9" t="n"/>
      <c r="J29" s="9" t="n"/>
      <c r="K29" s="9" t="n"/>
      <c r="L29" s="11">
        <f>IF(A29="","",IF(AND(ISNUMBER(B29),ISNUMBER(B$9)),MAX(0,B$9-B29),0)+IF(AND(ISNUMBER(C29),ISNUMBER(C$9)),MAX(0,C$9-C29),0)+IF(AND(ISNUMBER(D29),ISNUMBER(D$9)),MAX(0,D$9-D29),0)+IF(AND(ISNUMBER(E29),ISNUMBER(E$9)),MAX(0,E$9-E29),0)+IF(AND(ISNUMBER(F29),ISNUMBER(F$9)),MAX(0,F$9-F29),0)+IF(AND(ISNUMBER(G29),ISNUMBER(G$9)),MAX(0,G$9-G29),0)+IF(AND(ISNUMBER(H29),ISNUMBER(H$9)),MAX(0,H$9-H29),0)+IF(AND(ISNUMBER(I29),ISNUMBER(I$9)),MAX(0,I$9-I29),0)+IF(AND(ISNUMBER(J29),ISNUMBER(J$9)),MAX(0,J$9-J29),0)+IF(AND(ISNUMBER(K29),ISNUMBER(K$9)),MAX(0,K$9-K29),0))</f>
        <v/>
      </c>
      <c r="M29" s="11">
        <f>IF(L29="","",IF(L29&gt;=5,"⚠ مرتفعة",IF(L29&gt;=3,"◐ متوسطة","✔ منخفضة")))</f>
        <v/>
      </c>
    </row>
    <row r="30">
      <c r="A30" s="7" t="n"/>
      <c r="B30" s="9" t="n"/>
      <c r="C30" s="9" t="n"/>
      <c r="D30" s="9" t="n"/>
      <c r="E30" s="9" t="n"/>
      <c r="F30" s="9" t="n"/>
      <c r="G30" s="9" t="n"/>
      <c r="H30" s="9" t="n"/>
      <c r="I30" s="9" t="n"/>
      <c r="J30" s="9" t="n"/>
      <c r="K30" s="9" t="n"/>
      <c r="L30" s="11">
        <f>IF(A30="","",IF(AND(ISNUMBER(B30),ISNUMBER(B$9)),MAX(0,B$9-B30),0)+IF(AND(ISNUMBER(C30),ISNUMBER(C$9)),MAX(0,C$9-C30),0)+IF(AND(ISNUMBER(D30),ISNUMBER(D$9)),MAX(0,D$9-D30),0)+IF(AND(ISNUMBER(E30),ISNUMBER(E$9)),MAX(0,E$9-E30),0)+IF(AND(ISNUMBER(F30),ISNUMBER(F$9)),MAX(0,F$9-F30),0)+IF(AND(ISNUMBER(G30),ISNUMBER(G$9)),MAX(0,G$9-G30),0)+IF(AND(ISNUMBER(H30),ISNUMBER(H$9)),MAX(0,H$9-H30),0)+IF(AND(ISNUMBER(I30),ISNUMBER(I$9)),MAX(0,I$9-I30),0)+IF(AND(ISNUMBER(J30),ISNUMBER(J$9)),MAX(0,J$9-J30),0)+IF(AND(ISNUMBER(K30),ISNUMBER(K$9)),MAX(0,K$9-K30),0))</f>
        <v/>
      </c>
      <c r="M30" s="11">
        <f>IF(L30="","",IF(L30&gt;=5,"⚠ مرتفعة",IF(L30&gt;=3,"◐ متوسطة","✔ منخفضة")))</f>
        <v/>
      </c>
    </row>
    <row r="31">
      <c r="A31" s="7" t="n"/>
      <c r="B31" s="9" t="n"/>
      <c r="C31" s="9" t="n"/>
      <c r="D31" s="9" t="n"/>
      <c r="E31" s="9" t="n"/>
      <c r="F31" s="9" t="n"/>
      <c r="G31" s="9" t="n"/>
      <c r="H31" s="9" t="n"/>
      <c r="I31" s="9" t="n"/>
      <c r="J31" s="9" t="n"/>
      <c r="K31" s="9" t="n"/>
      <c r="L31" s="11">
        <f>IF(A31="","",IF(AND(ISNUMBER(B31),ISNUMBER(B$9)),MAX(0,B$9-B31),0)+IF(AND(ISNUMBER(C31),ISNUMBER(C$9)),MAX(0,C$9-C31),0)+IF(AND(ISNUMBER(D31),ISNUMBER(D$9)),MAX(0,D$9-D31),0)+IF(AND(ISNUMBER(E31),ISNUMBER(E$9)),MAX(0,E$9-E31),0)+IF(AND(ISNUMBER(F31),ISNUMBER(F$9)),MAX(0,F$9-F31),0)+IF(AND(ISNUMBER(G31),ISNUMBER(G$9)),MAX(0,G$9-G31),0)+IF(AND(ISNUMBER(H31),ISNUMBER(H$9)),MAX(0,H$9-H31),0)+IF(AND(ISNUMBER(I31),ISNUMBER(I$9)),MAX(0,I$9-I31),0)+IF(AND(ISNUMBER(J31),ISNUMBER(J$9)),MAX(0,J$9-J31),0)+IF(AND(ISNUMBER(K31),ISNUMBER(K$9)),MAX(0,K$9-K31),0))</f>
        <v/>
      </c>
      <c r="M31" s="11">
        <f>IF(L31="","",IF(L31&gt;=5,"⚠ مرتفعة",IF(L31&gt;=3,"◐ متوسطة","✔ منخفضة")))</f>
        <v/>
      </c>
    </row>
    <row r="32">
      <c r="A32" s="7" t="n"/>
      <c r="B32" s="9" t="n"/>
      <c r="C32" s="9" t="n"/>
      <c r="D32" s="9" t="n"/>
      <c r="E32" s="9" t="n"/>
      <c r="F32" s="9" t="n"/>
      <c r="G32" s="9" t="n"/>
      <c r="H32" s="9" t="n"/>
      <c r="I32" s="9" t="n"/>
      <c r="J32" s="9" t="n"/>
      <c r="K32" s="9" t="n"/>
      <c r="L32" s="11">
        <f>IF(A32="","",IF(AND(ISNUMBER(B32),ISNUMBER(B$9)),MAX(0,B$9-B32),0)+IF(AND(ISNUMBER(C32),ISNUMBER(C$9)),MAX(0,C$9-C32),0)+IF(AND(ISNUMBER(D32),ISNUMBER(D$9)),MAX(0,D$9-D32),0)+IF(AND(ISNUMBER(E32),ISNUMBER(E$9)),MAX(0,E$9-E32),0)+IF(AND(ISNUMBER(F32),ISNUMBER(F$9)),MAX(0,F$9-F32),0)+IF(AND(ISNUMBER(G32),ISNUMBER(G$9)),MAX(0,G$9-G32),0)+IF(AND(ISNUMBER(H32),ISNUMBER(H$9)),MAX(0,H$9-H32),0)+IF(AND(ISNUMBER(I32),ISNUMBER(I$9)),MAX(0,I$9-I32),0)+IF(AND(ISNUMBER(J32),ISNUMBER(J$9)),MAX(0,J$9-J32),0)+IF(AND(ISNUMBER(K32),ISNUMBER(K$9)),MAX(0,K$9-K32),0))</f>
        <v/>
      </c>
      <c r="M32" s="11">
        <f>IF(L32="","",IF(L32&gt;=5,"⚠ مرتفعة",IF(L32&gt;=3,"◐ متوسطة","✔ منخفضة")))</f>
        <v/>
      </c>
    </row>
    <row r="33">
      <c r="A33" s="7" t="n"/>
      <c r="B33" s="9" t="n"/>
      <c r="C33" s="9" t="n"/>
      <c r="D33" s="9" t="n"/>
      <c r="E33" s="9" t="n"/>
      <c r="F33" s="9" t="n"/>
      <c r="G33" s="9" t="n"/>
      <c r="H33" s="9" t="n"/>
      <c r="I33" s="9" t="n"/>
      <c r="J33" s="9" t="n"/>
      <c r="K33" s="9" t="n"/>
      <c r="L33" s="11">
        <f>IF(A33="","",IF(AND(ISNUMBER(B33),ISNUMBER(B$9)),MAX(0,B$9-B33),0)+IF(AND(ISNUMBER(C33),ISNUMBER(C$9)),MAX(0,C$9-C33),0)+IF(AND(ISNUMBER(D33),ISNUMBER(D$9)),MAX(0,D$9-D33),0)+IF(AND(ISNUMBER(E33),ISNUMBER(E$9)),MAX(0,E$9-E33),0)+IF(AND(ISNUMBER(F33),ISNUMBER(F$9)),MAX(0,F$9-F33),0)+IF(AND(ISNUMBER(G33),ISNUMBER(G$9)),MAX(0,G$9-G33),0)+IF(AND(ISNUMBER(H33),ISNUMBER(H$9)),MAX(0,H$9-H33),0)+IF(AND(ISNUMBER(I33),ISNUMBER(I$9)),MAX(0,I$9-I33),0)+IF(AND(ISNUMBER(J33),ISNUMBER(J$9)),MAX(0,J$9-J33),0)+IF(AND(ISNUMBER(K33),ISNUMBER(K$9)),MAX(0,K$9-K33),0))</f>
        <v/>
      </c>
      <c r="M33" s="11">
        <f>IF(L33="","",IF(L33&gt;=5,"⚠ مرتفعة",IF(L33&gt;=3,"◐ متوسطة","✔ منخفضة")))</f>
        <v/>
      </c>
    </row>
    <row r="34">
      <c r="A34" s="7" t="n"/>
      <c r="B34" s="9" t="n"/>
      <c r="C34" s="9" t="n"/>
      <c r="D34" s="9" t="n"/>
      <c r="E34" s="9" t="n"/>
      <c r="F34" s="9" t="n"/>
      <c r="G34" s="9" t="n"/>
      <c r="H34" s="9" t="n"/>
      <c r="I34" s="9" t="n"/>
      <c r="J34" s="9" t="n"/>
      <c r="K34" s="9" t="n"/>
      <c r="L34" s="11">
        <f>IF(A34="","",IF(AND(ISNUMBER(B34),ISNUMBER(B$9)),MAX(0,B$9-B34),0)+IF(AND(ISNUMBER(C34),ISNUMBER(C$9)),MAX(0,C$9-C34),0)+IF(AND(ISNUMBER(D34),ISNUMBER(D$9)),MAX(0,D$9-D34),0)+IF(AND(ISNUMBER(E34),ISNUMBER(E$9)),MAX(0,E$9-E34),0)+IF(AND(ISNUMBER(F34),ISNUMBER(F$9)),MAX(0,F$9-F34),0)+IF(AND(ISNUMBER(G34),ISNUMBER(G$9)),MAX(0,G$9-G34),0)+IF(AND(ISNUMBER(H34),ISNUMBER(H$9)),MAX(0,H$9-H34),0)+IF(AND(ISNUMBER(I34),ISNUMBER(I$9)),MAX(0,I$9-I34),0)+IF(AND(ISNUMBER(J34),ISNUMBER(J$9)),MAX(0,J$9-J34),0)+IF(AND(ISNUMBER(K34),ISNUMBER(K$9)),MAX(0,K$9-K34),0))</f>
        <v/>
      </c>
      <c r="M34" s="11">
        <f>IF(L34="","",IF(L34&gt;=5,"⚠ مرتفعة",IF(L34&gt;=3,"◐ متوسطة","✔ منخفضة")))</f>
        <v/>
      </c>
    </row>
    <row r="35">
      <c r="A35" s="7" t="n"/>
      <c r="B35" s="9" t="n"/>
      <c r="C35" s="9" t="n"/>
      <c r="D35" s="9" t="n"/>
      <c r="E35" s="9" t="n"/>
      <c r="F35" s="9" t="n"/>
      <c r="G35" s="9" t="n"/>
      <c r="H35" s="9" t="n"/>
      <c r="I35" s="9" t="n"/>
      <c r="J35" s="9" t="n"/>
      <c r="K35" s="9" t="n"/>
      <c r="L35" s="11">
        <f>IF(A35="","",IF(AND(ISNUMBER(B35),ISNUMBER(B$9)),MAX(0,B$9-B35),0)+IF(AND(ISNUMBER(C35),ISNUMBER(C$9)),MAX(0,C$9-C35),0)+IF(AND(ISNUMBER(D35),ISNUMBER(D$9)),MAX(0,D$9-D35),0)+IF(AND(ISNUMBER(E35),ISNUMBER(E$9)),MAX(0,E$9-E35),0)+IF(AND(ISNUMBER(F35),ISNUMBER(F$9)),MAX(0,F$9-F35),0)+IF(AND(ISNUMBER(G35),ISNUMBER(G$9)),MAX(0,G$9-G35),0)+IF(AND(ISNUMBER(H35),ISNUMBER(H$9)),MAX(0,H$9-H35),0)+IF(AND(ISNUMBER(I35),ISNUMBER(I$9)),MAX(0,I$9-I35),0)+IF(AND(ISNUMBER(J35),ISNUMBER(J$9)),MAX(0,J$9-J35),0)+IF(AND(ISNUMBER(K35),ISNUMBER(K$9)),MAX(0,K$9-K35),0))</f>
        <v/>
      </c>
      <c r="M35" s="11">
        <f>IF(L35="","",IF(L35&gt;=5,"⚠ مرتفعة",IF(L35&gt;=3,"◐ متوسطة","✔ منخفضة")))</f>
        <v/>
      </c>
    </row>
    <row r="36">
      <c r="A36" s="7" t="n"/>
      <c r="B36" s="9" t="n"/>
      <c r="C36" s="9" t="n"/>
      <c r="D36" s="9" t="n"/>
      <c r="E36" s="9" t="n"/>
      <c r="F36" s="9" t="n"/>
      <c r="G36" s="9" t="n"/>
      <c r="H36" s="9" t="n"/>
      <c r="I36" s="9" t="n"/>
      <c r="J36" s="9" t="n"/>
      <c r="K36" s="9" t="n"/>
      <c r="L36" s="11">
        <f>IF(A36="","",IF(AND(ISNUMBER(B36),ISNUMBER(B$9)),MAX(0,B$9-B36),0)+IF(AND(ISNUMBER(C36),ISNUMBER(C$9)),MAX(0,C$9-C36),0)+IF(AND(ISNUMBER(D36),ISNUMBER(D$9)),MAX(0,D$9-D36),0)+IF(AND(ISNUMBER(E36),ISNUMBER(E$9)),MAX(0,E$9-E36),0)+IF(AND(ISNUMBER(F36),ISNUMBER(F$9)),MAX(0,F$9-F36),0)+IF(AND(ISNUMBER(G36),ISNUMBER(G$9)),MAX(0,G$9-G36),0)+IF(AND(ISNUMBER(H36),ISNUMBER(H$9)),MAX(0,H$9-H36),0)+IF(AND(ISNUMBER(I36),ISNUMBER(I$9)),MAX(0,I$9-I36),0)+IF(AND(ISNUMBER(J36),ISNUMBER(J$9)),MAX(0,J$9-J36),0)+IF(AND(ISNUMBER(K36),ISNUMBER(K$9)),MAX(0,K$9-K36),0))</f>
        <v/>
      </c>
      <c r="M36" s="11">
        <f>IF(L36="","",IF(L36&gt;=5,"⚠ مرتفعة",IF(L36&gt;=3,"◐ متوسطة","✔ منخفضة")))</f>
        <v/>
      </c>
    </row>
  </sheetData>
  <mergeCells count="4">
    <mergeCell ref="B5:M5"/>
    <mergeCell ref="A3:M3"/>
    <mergeCell ref="A2:M2"/>
    <mergeCell ref="A1:M1"/>
  </mergeCells>
  <conditionalFormatting sqref="B12:K36">
    <cfRule type="expression" priority="1" dxfId="0">
      <formula>AND(ISNUMBER(B12),ISNUMBER(B$9),B12&lt;B$9)</formula>
    </cfRule>
    <cfRule type="expression" priority="2" dxfId="1">
      <formula>AND(ISNUMBER(B12),ISNUMBER(B$9),B12&gt;=B$9)</formula>
    </cfRule>
  </conditionalFormatting>
  <conditionalFormatting sqref="M12:M36">
    <cfRule type="expression" priority="3" dxfId="2">
      <formula>LEFT(M12,1)="✔"</formula>
    </cfRule>
    <cfRule type="expression" priority="4" dxfId="0">
      <formula>LEFT(M12,1)="⚠"</formula>
    </cfRule>
    <cfRule type="expression" priority="5" dxfId="3">
      <formula>LEFT(M12,1)="◐"</formula>
    </cfRule>
  </conditionalFormatting>
  <dataValidations count="2">
    <dataValidation sqref="B8 C8 D8 E8 F8 G8 H8 I8 J8 K8" showDropDown="0" showInputMessage="0" showErrorMessage="1" allowBlank="0" error="من 1 إلى 3" type="whole" operator="between">
      <formula1>1</formula1>
      <formula2>3</formula2>
    </dataValidation>
    <dataValidation sqref="B9 B12 B13 B14 B15 B16 B17 B18 B19 B20 B21 B22 B23 B24 B25 B26 B27 B28 B29 B30 B31 B32 B33 B34 B35 B36 C9 C12 C13 C14 C15 C16 C17 C18 C19 C20 C21 C22 C23 C24 C25 C26 C27 C28 C29 C30 C31 C32 C33 C34 C35 C36 D9 D12 D13 D14 D15 D16 D17 D18 D19 D20 D21 D22 D23 D24 D25 D26 D27 D28 D29 D30 D31 D32 D33 D34 D35 D36 E9 E12 E13 E14 E15 E16 E17 E18 E19 E20 E21 E22 E23 E24 E25 E26 E27 E28 E29 E30 E31 E32 E33 E34 E35 E36 F9 F12 F13 F14 F15 F16 F17 F18 F19 F20 F21 F22 F23 F24 F25 F26 F27 F28 F29 F30 F31 F32 F33 F34 F35 F36 G9 G12 G13 G14 G15 G16 G17 G18 G19 G20 G21 G22 G23 G24 G25 G26 G27 G28 G29 G30 G31 G32 G33 G34 G35 G36 H9 H12 H13 H14 H15 H16 H17 H18 H19 H20 H21 H22 H23 H24 H25 H26 H27 H28 H29 H30 H31 H32 H33 H34 H35 H36 I9 I12 I13 I14 I15 I16 I17 I18 I19 I20 I21 I22 I23 I24 I25 I26 I27 I28 I29 I30 I31 I32 I33 I34 I35 I36 J9 J12 J13 J14 J15 J16 J17 J18 J19 J20 J21 J22 J23 J24 J25 J26 J27 J28 J29 J30 J31 J32 J33 J34 J35 J36 K9 K12 K13 K14 K15 K16 K17 K18 K19 K20 K21 K22 K23 K24 K25 K26 K27 K28 K29 K30 K31 K32 K33 K34 K35 K36" showDropDown="0" showInputMessage="0" showErrorMessage="1" allowBlank="0" error="من 1 إلى 4" type="whole" operator="between">
      <formula1>1</formula1>
      <formula2>4</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7"/>
  <sheetViews>
    <sheetView showGridLines="0" rightToLeft="1" workbookViewId="0">
      <selection activeCell="A1" sqref="A1"/>
    </sheetView>
  </sheetViews>
  <sheetFormatPr baseColWidth="8" defaultRowHeight="15"/>
  <cols>
    <col width="26" customWidth="1" min="1" max="1"/>
    <col width="14" customWidth="1" min="2" max="2"/>
    <col width="14" customWidth="1" min="3" max="3"/>
    <col width="14" customWidth="1" min="4" max="4"/>
    <col width="16" customWidth="1" min="5" max="5"/>
    <col width="14" customWidth="1" min="6" max="6"/>
    <col width="16" customWidth="1" min="7" max="7"/>
    <col width="30" customWidth="1" min="8" max="8"/>
  </cols>
  <sheetData>
    <row r="1" ht="30" customHeight="1">
      <c r="A1" s="1" t="inlineStr">
        <is>
          <t>nerp.sa — أولويات التدريب</t>
        </is>
      </c>
      <c r="B1" s="2" t="n"/>
      <c r="C1" s="2" t="n"/>
      <c r="D1" s="2" t="n"/>
      <c r="E1" s="2" t="n"/>
      <c r="F1" s="2" t="n"/>
      <c r="G1" s="2" t="n"/>
      <c r="H1" s="2" t="n"/>
    </row>
    <row r="2">
      <c r="A2" s="3" t="inlineStr">
        <is>
          <t>إعداد: نايف العنزي  |  nerp.sa  |  linkedin.com/in/naifm1alanazi</t>
        </is>
      </c>
      <c r="B2" s="4" t="n"/>
      <c r="C2" s="4" t="n"/>
      <c r="D2" s="4" t="n"/>
      <c r="E2" s="4" t="n"/>
      <c r="F2" s="4" t="n"/>
      <c r="G2" s="4" t="n"/>
      <c r="H2" s="4" t="n"/>
    </row>
    <row r="3" ht="34" customHeight="1">
      <c r="A3" s="5" t="inlineStr">
        <is>
          <t>تُحسب تلقائيًا من مصفوفة الكفاءات. درجة الأولوية = الأهمية × متوسط الفجوة × نسبة الموظفين الذين لديهم فجوة. ابدأ بالكفاءة ذات الترتيب 1.</t>
        </is>
      </c>
    </row>
    <row r="5" ht="30" customHeight="1">
      <c r="A5" s="10" t="inlineStr">
        <is>
          <t>الكفاءة</t>
        </is>
      </c>
      <c r="B5" s="10" t="inlineStr">
        <is>
          <t>الأهمية</t>
        </is>
      </c>
      <c r="C5" s="10" t="inlineStr">
        <is>
          <t>المستوى المطلوب</t>
        </is>
      </c>
      <c r="D5" s="10" t="inlineStr">
        <is>
          <t>عدد من لديهم فجوة</t>
        </is>
      </c>
      <c r="E5" s="10" t="inlineStr">
        <is>
          <t>نسبتهم من الفريق</t>
        </is>
      </c>
      <c r="F5" s="10" t="inlineStr">
        <is>
          <t>متوسط الفجوة</t>
        </is>
      </c>
      <c r="G5" s="10" t="inlineStr">
        <is>
          <t>درجة الأولوية</t>
        </is>
      </c>
      <c r="H5" s="10" t="inlineStr">
        <is>
          <t>الترتيب والقرار</t>
        </is>
      </c>
    </row>
    <row r="6">
      <c r="A6" s="12">
        <f>IF('مصفوفة الكفاءات'!B7="","",'مصفوفة الكفاءات'!B7)</f>
        <v/>
      </c>
      <c r="B6" s="13">
        <f>IF(A6="","",'مصفوفة الكفاءات'!B8)</f>
        <v/>
      </c>
      <c r="C6" s="13">
        <f>IF(A6="","",'مصفوفة الكفاءات'!B9)</f>
        <v/>
      </c>
      <c r="D6" s="13">
        <f>IF(A6="","",COUNTIF('مصفوفة الكفاءات'!B$12:B$36,"&lt;"&amp;C6))</f>
        <v/>
      </c>
      <c r="E6" s="14">
        <f>IF(OR(A6="",COUNT('مصفوفة الكفاءات'!B$12:B$36)=0),"",D6/COUNT('مصفوفة الكفاءات'!B$12:B$36))</f>
        <v/>
      </c>
      <c r="F6" s="15">
        <f>IF(OR(A6="",COUNT('مصفوفة الكفاءات'!B$12:B$36)=0),"",SUMPRODUCT(('مصفوفة الكفاءات'!B$12:B$36&lt;C6)*(ISNUMBER('مصفوفة الكفاءات'!B$12:B$36))*(C6-'مصفوفة الكفاءات'!B$12:B$36))/MAX(1,D6))</f>
        <v/>
      </c>
      <c r="G6" s="16">
        <f>IF(OR(A6="",E6=""),"",B6*F6*E6)</f>
        <v/>
      </c>
      <c r="H6" s="12">
        <f>IF(OR(G6="",G6=0),IF(A6="","","✔ لا توجد فجوة"),RANK(G6,$G$6:$G$15)&amp;IF(E6&gt;=0.5," ⚠ برنامج جماعي للفريق"," ◐ تطوير فردي (كوتشينج أو مهام)"))</f>
        <v/>
      </c>
    </row>
    <row r="7">
      <c r="A7" s="12">
        <f>IF('مصفوفة الكفاءات'!C7="","",'مصفوفة الكفاءات'!C7)</f>
        <v/>
      </c>
      <c r="B7" s="13">
        <f>IF(A7="","",'مصفوفة الكفاءات'!C8)</f>
        <v/>
      </c>
      <c r="C7" s="13">
        <f>IF(A7="","",'مصفوفة الكفاءات'!C9)</f>
        <v/>
      </c>
      <c r="D7" s="13">
        <f>IF(A7="","",COUNTIF('مصفوفة الكفاءات'!C$12:C$36,"&lt;"&amp;C7))</f>
        <v/>
      </c>
      <c r="E7" s="14">
        <f>IF(OR(A7="",COUNT('مصفوفة الكفاءات'!C$12:C$36)=0),"",D7/COUNT('مصفوفة الكفاءات'!C$12:C$36))</f>
        <v/>
      </c>
      <c r="F7" s="15">
        <f>IF(OR(A7="",COUNT('مصفوفة الكفاءات'!C$12:C$36)=0),"",SUMPRODUCT(('مصفوفة الكفاءات'!C$12:C$36&lt;C7)*(ISNUMBER('مصفوفة الكفاءات'!C$12:C$36))*(C7-'مصفوفة الكفاءات'!C$12:C$36))/MAX(1,D7))</f>
        <v/>
      </c>
      <c r="G7" s="16">
        <f>IF(OR(A7="",E7=""),"",B7*F7*E7)</f>
        <v/>
      </c>
      <c r="H7" s="12">
        <f>IF(OR(G7="",G7=0),IF(A7="","","✔ لا توجد فجوة"),RANK(G7,$G$6:$G$15)&amp;IF(E7&gt;=0.5," ⚠ برنامج جماعي للفريق"," ◐ تطوير فردي (كوتشينج أو مهام)"))</f>
        <v/>
      </c>
    </row>
    <row r="8">
      <c r="A8" s="12">
        <f>IF('مصفوفة الكفاءات'!D7="","",'مصفوفة الكفاءات'!D7)</f>
        <v/>
      </c>
      <c r="B8" s="13">
        <f>IF(A8="","",'مصفوفة الكفاءات'!D8)</f>
        <v/>
      </c>
      <c r="C8" s="13">
        <f>IF(A8="","",'مصفوفة الكفاءات'!D9)</f>
        <v/>
      </c>
      <c r="D8" s="13">
        <f>IF(A8="","",COUNTIF('مصفوفة الكفاءات'!D$12:D$36,"&lt;"&amp;C8))</f>
        <v/>
      </c>
      <c r="E8" s="14">
        <f>IF(OR(A8="",COUNT('مصفوفة الكفاءات'!D$12:D$36)=0),"",D8/COUNT('مصفوفة الكفاءات'!D$12:D$36))</f>
        <v/>
      </c>
      <c r="F8" s="15">
        <f>IF(OR(A8="",COUNT('مصفوفة الكفاءات'!D$12:D$36)=0),"",SUMPRODUCT(('مصفوفة الكفاءات'!D$12:D$36&lt;C8)*(ISNUMBER('مصفوفة الكفاءات'!D$12:D$36))*(C8-'مصفوفة الكفاءات'!D$12:D$36))/MAX(1,D8))</f>
        <v/>
      </c>
      <c r="G8" s="16">
        <f>IF(OR(A8="",E8=""),"",B8*F8*E8)</f>
        <v/>
      </c>
      <c r="H8" s="12">
        <f>IF(OR(G8="",G8=0),IF(A8="","","✔ لا توجد فجوة"),RANK(G8,$G$6:$G$15)&amp;IF(E8&gt;=0.5," ⚠ برنامج جماعي للفريق"," ◐ تطوير فردي (كوتشينج أو مهام)"))</f>
        <v/>
      </c>
    </row>
    <row r="9">
      <c r="A9" s="12">
        <f>IF('مصفوفة الكفاءات'!E7="","",'مصفوفة الكفاءات'!E7)</f>
        <v/>
      </c>
      <c r="B9" s="13">
        <f>IF(A9="","",'مصفوفة الكفاءات'!E8)</f>
        <v/>
      </c>
      <c r="C9" s="13">
        <f>IF(A9="","",'مصفوفة الكفاءات'!E9)</f>
        <v/>
      </c>
      <c r="D9" s="13">
        <f>IF(A9="","",COUNTIF('مصفوفة الكفاءات'!E$12:E$36,"&lt;"&amp;C9))</f>
        <v/>
      </c>
      <c r="E9" s="14">
        <f>IF(OR(A9="",COUNT('مصفوفة الكفاءات'!E$12:E$36)=0),"",D9/COUNT('مصفوفة الكفاءات'!E$12:E$36))</f>
        <v/>
      </c>
      <c r="F9" s="15">
        <f>IF(OR(A9="",COUNT('مصفوفة الكفاءات'!E$12:E$36)=0),"",SUMPRODUCT(('مصفوفة الكفاءات'!E$12:E$36&lt;C9)*(ISNUMBER('مصفوفة الكفاءات'!E$12:E$36))*(C9-'مصفوفة الكفاءات'!E$12:E$36))/MAX(1,D9))</f>
        <v/>
      </c>
      <c r="G9" s="16">
        <f>IF(OR(A9="",E9=""),"",B9*F9*E9)</f>
        <v/>
      </c>
      <c r="H9" s="12">
        <f>IF(OR(G9="",G9=0),IF(A9="","","✔ لا توجد فجوة"),RANK(G9,$G$6:$G$15)&amp;IF(E9&gt;=0.5," ⚠ برنامج جماعي للفريق"," ◐ تطوير فردي (كوتشينج أو مهام)"))</f>
        <v/>
      </c>
    </row>
    <row r="10">
      <c r="A10" s="12">
        <f>IF('مصفوفة الكفاءات'!F7="","",'مصفوفة الكفاءات'!F7)</f>
        <v/>
      </c>
      <c r="B10" s="13">
        <f>IF(A10="","",'مصفوفة الكفاءات'!F8)</f>
        <v/>
      </c>
      <c r="C10" s="13">
        <f>IF(A10="","",'مصفوفة الكفاءات'!F9)</f>
        <v/>
      </c>
      <c r="D10" s="13">
        <f>IF(A10="","",COUNTIF('مصفوفة الكفاءات'!F$12:F$36,"&lt;"&amp;C10))</f>
        <v/>
      </c>
      <c r="E10" s="14">
        <f>IF(OR(A10="",COUNT('مصفوفة الكفاءات'!F$12:F$36)=0),"",D10/COUNT('مصفوفة الكفاءات'!F$12:F$36))</f>
        <v/>
      </c>
      <c r="F10" s="15">
        <f>IF(OR(A10="",COUNT('مصفوفة الكفاءات'!F$12:F$36)=0),"",SUMPRODUCT(('مصفوفة الكفاءات'!F$12:F$36&lt;C10)*(ISNUMBER('مصفوفة الكفاءات'!F$12:F$36))*(C10-'مصفوفة الكفاءات'!F$12:F$36))/MAX(1,D10))</f>
        <v/>
      </c>
      <c r="G10" s="16">
        <f>IF(OR(A10="",E10=""),"",B10*F10*E10)</f>
        <v/>
      </c>
      <c r="H10" s="12">
        <f>IF(OR(G10="",G10=0),IF(A10="","","✔ لا توجد فجوة"),RANK(G10,$G$6:$G$15)&amp;IF(E10&gt;=0.5," ⚠ برنامج جماعي للفريق"," ◐ تطوير فردي (كوتشينج أو مهام)"))</f>
        <v/>
      </c>
    </row>
    <row r="11">
      <c r="A11" s="12">
        <f>IF('مصفوفة الكفاءات'!G7="","",'مصفوفة الكفاءات'!G7)</f>
        <v/>
      </c>
      <c r="B11" s="13">
        <f>IF(A11="","",'مصفوفة الكفاءات'!G8)</f>
        <v/>
      </c>
      <c r="C11" s="13">
        <f>IF(A11="","",'مصفوفة الكفاءات'!G9)</f>
        <v/>
      </c>
      <c r="D11" s="13">
        <f>IF(A11="","",COUNTIF('مصفوفة الكفاءات'!G$12:G$36,"&lt;"&amp;C11))</f>
        <v/>
      </c>
      <c r="E11" s="14">
        <f>IF(OR(A11="",COUNT('مصفوفة الكفاءات'!G$12:G$36)=0),"",D11/COUNT('مصفوفة الكفاءات'!G$12:G$36))</f>
        <v/>
      </c>
      <c r="F11" s="15">
        <f>IF(OR(A11="",COUNT('مصفوفة الكفاءات'!G$12:G$36)=0),"",SUMPRODUCT(('مصفوفة الكفاءات'!G$12:G$36&lt;C11)*(ISNUMBER('مصفوفة الكفاءات'!G$12:G$36))*(C11-'مصفوفة الكفاءات'!G$12:G$36))/MAX(1,D11))</f>
        <v/>
      </c>
      <c r="G11" s="16">
        <f>IF(OR(A11="",E11=""),"",B11*F11*E11)</f>
        <v/>
      </c>
      <c r="H11" s="12">
        <f>IF(OR(G11="",G11=0),IF(A11="","","✔ لا توجد فجوة"),RANK(G11,$G$6:$G$15)&amp;IF(E11&gt;=0.5," ⚠ برنامج جماعي للفريق"," ◐ تطوير فردي (كوتشينج أو مهام)"))</f>
        <v/>
      </c>
    </row>
    <row r="12">
      <c r="A12" s="12">
        <f>IF('مصفوفة الكفاءات'!H7="","",'مصفوفة الكفاءات'!H7)</f>
        <v/>
      </c>
      <c r="B12" s="13">
        <f>IF(A12="","",'مصفوفة الكفاءات'!H8)</f>
        <v/>
      </c>
      <c r="C12" s="13">
        <f>IF(A12="","",'مصفوفة الكفاءات'!H9)</f>
        <v/>
      </c>
      <c r="D12" s="13">
        <f>IF(A12="","",COUNTIF('مصفوفة الكفاءات'!H$12:H$36,"&lt;"&amp;C12))</f>
        <v/>
      </c>
      <c r="E12" s="14">
        <f>IF(OR(A12="",COUNT('مصفوفة الكفاءات'!H$12:H$36)=0),"",D12/COUNT('مصفوفة الكفاءات'!H$12:H$36))</f>
        <v/>
      </c>
      <c r="F12" s="15">
        <f>IF(OR(A12="",COUNT('مصفوفة الكفاءات'!H$12:H$36)=0),"",SUMPRODUCT(('مصفوفة الكفاءات'!H$12:H$36&lt;C12)*(ISNUMBER('مصفوفة الكفاءات'!H$12:H$36))*(C12-'مصفوفة الكفاءات'!H$12:H$36))/MAX(1,D12))</f>
        <v/>
      </c>
      <c r="G12" s="16">
        <f>IF(OR(A12="",E12=""),"",B12*F12*E12)</f>
        <v/>
      </c>
      <c r="H12" s="12">
        <f>IF(OR(G12="",G12=0),IF(A12="","","✔ لا توجد فجوة"),RANK(G12,$G$6:$G$15)&amp;IF(E12&gt;=0.5," ⚠ برنامج جماعي للفريق"," ◐ تطوير فردي (كوتشينج أو مهام)"))</f>
        <v/>
      </c>
    </row>
    <row r="13">
      <c r="A13" s="12">
        <f>IF('مصفوفة الكفاءات'!I7="","",'مصفوفة الكفاءات'!I7)</f>
        <v/>
      </c>
      <c r="B13" s="13">
        <f>IF(A13="","",'مصفوفة الكفاءات'!I8)</f>
        <v/>
      </c>
      <c r="C13" s="13">
        <f>IF(A13="","",'مصفوفة الكفاءات'!I9)</f>
        <v/>
      </c>
      <c r="D13" s="13">
        <f>IF(A13="","",COUNTIF('مصفوفة الكفاءات'!I$12:I$36,"&lt;"&amp;C13))</f>
        <v/>
      </c>
      <c r="E13" s="14">
        <f>IF(OR(A13="",COUNT('مصفوفة الكفاءات'!I$12:I$36)=0),"",D13/COUNT('مصفوفة الكفاءات'!I$12:I$36))</f>
        <v/>
      </c>
      <c r="F13" s="15">
        <f>IF(OR(A13="",COUNT('مصفوفة الكفاءات'!I$12:I$36)=0),"",SUMPRODUCT(('مصفوفة الكفاءات'!I$12:I$36&lt;C13)*(ISNUMBER('مصفوفة الكفاءات'!I$12:I$36))*(C13-'مصفوفة الكفاءات'!I$12:I$36))/MAX(1,D13))</f>
        <v/>
      </c>
      <c r="G13" s="16">
        <f>IF(OR(A13="",E13=""),"",B13*F13*E13)</f>
        <v/>
      </c>
      <c r="H13" s="12">
        <f>IF(OR(G13="",G13=0),IF(A13="","","✔ لا توجد فجوة"),RANK(G13,$G$6:$G$15)&amp;IF(E13&gt;=0.5," ⚠ برنامج جماعي للفريق"," ◐ تطوير فردي (كوتشينج أو مهام)"))</f>
        <v/>
      </c>
    </row>
    <row r="14">
      <c r="A14" s="12">
        <f>IF('مصفوفة الكفاءات'!J7="","",'مصفوفة الكفاءات'!J7)</f>
        <v/>
      </c>
      <c r="B14" s="13">
        <f>IF(A14="","",'مصفوفة الكفاءات'!J8)</f>
        <v/>
      </c>
      <c r="C14" s="13">
        <f>IF(A14="","",'مصفوفة الكفاءات'!J9)</f>
        <v/>
      </c>
      <c r="D14" s="13">
        <f>IF(A14="","",COUNTIF('مصفوفة الكفاءات'!J$12:J$36,"&lt;"&amp;C14))</f>
        <v/>
      </c>
      <c r="E14" s="14">
        <f>IF(OR(A14="",COUNT('مصفوفة الكفاءات'!J$12:J$36)=0),"",D14/COUNT('مصفوفة الكفاءات'!J$12:J$36))</f>
        <v/>
      </c>
      <c r="F14" s="15">
        <f>IF(OR(A14="",COUNT('مصفوفة الكفاءات'!J$12:J$36)=0),"",SUMPRODUCT(('مصفوفة الكفاءات'!J$12:J$36&lt;C14)*(ISNUMBER('مصفوفة الكفاءات'!J$12:J$36))*(C14-'مصفوفة الكفاءات'!J$12:J$36))/MAX(1,D14))</f>
        <v/>
      </c>
      <c r="G14" s="16">
        <f>IF(OR(A14="",E14=""),"",B14*F14*E14)</f>
        <v/>
      </c>
      <c r="H14" s="12">
        <f>IF(OR(G14="",G14=0),IF(A14="","","✔ لا توجد فجوة"),RANK(G14,$G$6:$G$15)&amp;IF(E14&gt;=0.5," ⚠ برنامج جماعي للفريق"," ◐ تطوير فردي (كوتشينج أو مهام)"))</f>
        <v/>
      </c>
    </row>
    <row r="15">
      <c r="A15" s="12">
        <f>IF('مصفوفة الكفاءات'!K7="","",'مصفوفة الكفاءات'!K7)</f>
        <v/>
      </c>
      <c r="B15" s="13">
        <f>IF(A15="","",'مصفوفة الكفاءات'!K8)</f>
        <v/>
      </c>
      <c r="C15" s="13">
        <f>IF(A15="","",'مصفوفة الكفاءات'!K9)</f>
        <v/>
      </c>
      <c r="D15" s="13">
        <f>IF(A15="","",COUNTIF('مصفوفة الكفاءات'!K$12:K$36,"&lt;"&amp;C15))</f>
        <v/>
      </c>
      <c r="E15" s="14">
        <f>IF(OR(A15="",COUNT('مصفوفة الكفاءات'!K$12:K$36)=0),"",D15/COUNT('مصفوفة الكفاءات'!K$12:K$36))</f>
        <v/>
      </c>
      <c r="F15" s="15">
        <f>IF(OR(A15="",COUNT('مصفوفة الكفاءات'!K$12:K$36)=0),"",SUMPRODUCT(('مصفوفة الكفاءات'!K$12:K$36&lt;C15)*(ISNUMBER('مصفوفة الكفاءات'!K$12:K$36))*(C15-'مصفوفة الكفاءات'!K$12:K$36))/MAX(1,D15))</f>
        <v/>
      </c>
      <c r="G15" s="16">
        <f>IF(OR(A15="",E15=""),"",B15*F15*E15)</f>
        <v/>
      </c>
      <c r="H15" s="12">
        <f>IF(OR(G15="",G15=0),IF(A15="","","✔ لا توجد فجوة"),RANK(G15,$G$6:$G$15)&amp;IF(E15&gt;=0.5," ⚠ برنامج جماعي للفريق"," ◐ تطوير فردي (كوتشينج أو مهام)"))</f>
        <v/>
      </c>
    </row>
    <row r="17" ht="34" customHeight="1">
      <c r="A17" s="5" t="inlineStr">
        <is>
          <t>قراءة القرار: إذا كانت الفجوة عند نصف الفريق أو أكثر فالأنسب برنامج تدريبي جماعي، وإذا كانت عند أفراد قليلين فالأنسب تطوير فردي ضمن خطة التطوير الفردية (IDP). صمم البرنامج بعدها باستخدام نموذج "خطة برنامج تدريبي ADDIE".</t>
        </is>
      </c>
    </row>
  </sheetData>
  <mergeCells count="4">
    <mergeCell ref="A3:H3"/>
    <mergeCell ref="A2:H2"/>
    <mergeCell ref="A17:H17"/>
    <mergeCell ref="A1:H1"/>
  </mergeCells>
  <conditionalFormatting sqref="G6:G15">
    <cfRule type="colorScale" priority="1">
      <colorScale>
        <cfvo type="min"/>
        <cfvo type="max"/>
        <color rgb="00FFFFFF"/>
        <color rgb="00C5A05A"/>
      </colorScale>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2026-10-09T16:49:45Z</dcterms:created>
  <dcterms:modified xmlns:dcterms="http://purl.org/dc/terms/" xmlns:xsi="http://www.w3.org/2001/XMLSchema-instance" xsi:type="dcterms:W3CDTF">2026-10-09T16:49:46Z</dcterms:modified>
</cp:coreProperties>
</file>